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\\osknt\ユニオン造形文化財団\1助成\R7年JO\R7申請書フォーム\"/>
    </mc:Choice>
  </mc:AlternateContent>
  <xr:revisionPtr revIDLastSave="0" documentId="13_ncr:1_{B7A8179D-3281-4756-A4B8-48016C628C51}" xr6:coauthVersionLast="47" xr6:coauthVersionMax="47" xr10:uidLastSave="{00000000-0000-0000-0000-000000000000}"/>
  <bookViews>
    <workbookView xWindow="-98" yWindow="-98" windowWidth="28996" windowHeight="15675" tabRatio="646" firstSheet="2" activeTab="2" xr2:uid="{00000000-000D-0000-FFFF-FFFF00000000}"/>
  </bookViews>
  <sheets>
    <sheet name="提出1 (原本)" sheetId="13" state="hidden" r:id="rId1"/>
    <sheet name="計算書1（原本）" sheetId="12" state="hidden" r:id="rId2"/>
    <sheet name="  7調査研究助成申請書 調1" sheetId="15" r:id="rId3"/>
    <sheet name="  7調査研究助成申請書 調2" sheetId="16" r:id="rId4"/>
    <sheet name=" 7調査研究助成申請書 調3" sheetId="17" r:id="rId5"/>
    <sheet name="  7調査研究助成申請書　調4" sheetId="19" r:id="rId6"/>
  </sheets>
  <definedNames>
    <definedName name="_xlnm.Print_Area" localSheetId="2">'  7調査研究助成申請書 調1'!$A$1:$Z$65</definedName>
    <definedName name="_xlnm.Print_Area" localSheetId="3">'  7調査研究助成申請書 調2'!$A$1:$X$43</definedName>
    <definedName name="_xlnm.Print_Area" localSheetId="5">'  7調査研究助成申請書　調4'!$A$1:$AD$40</definedName>
    <definedName name="_xlnm.Print_Area" localSheetId="4">' 7調査研究助成申請書 調3'!$A$1:$X$42</definedName>
    <definedName name="_xlnm.Print_Area" localSheetId="1">'計算書1（原本）'!$A$1:$AA$68</definedName>
    <definedName name="_xlnm.Print_Area" localSheetId="0">'提出1 (原本)'!$A$4:$K$61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9" l="1"/>
  <c r="A229" i="19"/>
  <c r="N176" i="19"/>
  <c r="N175" i="19"/>
  <c r="N174" i="19"/>
  <c r="N173" i="19"/>
  <c r="N172" i="19"/>
  <c r="A232" i="17"/>
  <c r="L179" i="17"/>
  <c r="L178" i="17"/>
  <c r="L177" i="17"/>
  <c r="L176" i="17"/>
  <c r="L175" i="17"/>
  <c r="A233" i="16"/>
  <c r="L180" i="16"/>
  <c r="L179" i="16"/>
  <c r="L178" i="16"/>
  <c r="L177" i="16"/>
  <c r="L176" i="16"/>
  <c r="A166" i="15"/>
  <c r="M113" i="15"/>
  <c r="M112" i="15"/>
  <c r="M111" i="15"/>
  <c r="M110" i="15"/>
  <c r="M109" i="15"/>
  <c r="K6" i="13"/>
  <c r="A7" i="13"/>
  <c r="J16" i="13"/>
  <c r="I16" i="13"/>
  <c r="J17" i="13"/>
  <c r="I17" i="13"/>
  <c r="J18" i="13"/>
  <c r="I18" i="13"/>
  <c r="J19" i="13"/>
  <c r="I19" i="13"/>
  <c r="J20" i="13"/>
  <c r="I20" i="13"/>
  <c r="J21" i="13"/>
  <c r="I21" i="13"/>
  <c r="J22" i="13"/>
  <c r="I22" i="13"/>
  <c r="J23" i="13"/>
  <c r="I23" i="13"/>
  <c r="J24" i="13"/>
  <c r="I24" i="13"/>
  <c r="K24" i="13" s="1"/>
  <c r="J25" i="13"/>
  <c r="I25" i="13"/>
  <c r="J26" i="13"/>
  <c r="I26" i="13"/>
  <c r="K26" i="13" s="1"/>
  <c r="J27" i="13"/>
  <c r="I27" i="13"/>
  <c r="J28" i="13"/>
  <c r="I28" i="13"/>
  <c r="K28" i="13" s="1"/>
  <c r="J29" i="13"/>
  <c r="K29" i="13" s="1"/>
  <c r="I29" i="13"/>
  <c r="J30" i="13"/>
  <c r="K30" i="13" s="1"/>
  <c r="I30" i="13"/>
  <c r="J31" i="13"/>
  <c r="I31" i="13"/>
  <c r="J32" i="13"/>
  <c r="K32" i="13" s="1"/>
  <c r="I32" i="13"/>
  <c r="I34" i="13"/>
  <c r="F34" i="13"/>
  <c r="G34" i="13"/>
  <c r="I35" i="13"/>
  <c r="F35" i="13"/>
  <c r="G35" i="13"/>
  <c r="I36" i="13"/>
  <c r="F36" i="13"/>
  <c r="G36" i="13"/>
  <c r="I37" i="13"/>
  <c r="J37" i="13" s="1"/>
  <c r="K37" i="13" s="1"/>
  <c r="F37" i="13"/>
  <c r="G37" i="13"/>
  <c r="C39" i="13"/>
  <c r="K39" i="13"/>
  <c r="G39" i="13"/>
  <c r="D39" i="13"/>
  <c r="E39" i="13"/>
  <c r="I39" i="13"/>
  <c r="C40" i="13"/>
  <c r="K40" i="13" s="1"/>
  <c r="G40" i="13"/>
  <c r="D40" i="13"/>
  <c r="E40" i="13"/>
  <c r="I40" i="13"/>
  <c r="C41" i="13"/>
  <c r="K41" i="13"/>
  <c r="G41" i="13"/>
  <c r="D41" i="13"/>
  <c r="F41" i="13" s="1"/>
  <c r="E41" i="13"/>
  <c r="I41" i="13"/>
  <c r="C42" i="13"/>
  <c r="K42" i="13" s="1"/>
  <c r="G42" i="13"/>
  <c r="D42" i="13"/>
  <c r="F42" i="13" s="1"/>
  <c r="E42" i="13"/>
  <c r="I42" i="13"/>
  <c r="C43" i="13"/>
  <c r="K43" i="13" s="1"/>
  <c r="G43" i="13"/>
  <c r="D43" i="13"/>
  <c r="F43" i="13"/>
  <c r="E43" i="13"/>
  <c r="I43" i="13"/>
  <c r="I44" i="13"/>
  <c r="C44" i="13"/>
  <c r="K44" i="13" s="1"/>
  <c r="I45" i="13"/>
  <c r="C45" i="13"/>
  <c r="I47" i="13"/>
  <c r="K47" i="13" s="1"/>
  <c r="J47" i="13"/>
  <c r="I48" i="13"/>
  <c r="J48" i="13"/>
  <c r="I49" i="13"/>
  <c r="K49" i="13"/>
  <c r="J49" i="13"/>
  <c r="I50" i="13"/>
  <c r="J50" i="13"/>
  <c r="K50" i="13" s="1"/>
  <c r="I51" i="13"/>
  <c r="K51" i="13" s="1"/>
  <c r="J51" i="13"/>
  <c r="I52" i="13"/>
  <c r="J52" i="13"/>
  <c r="I53" i="13"/>
  <c r="J53" i="13"/>
  <c r="I54" i="13"/>
  <c r="J54" i="13"/>
  <c r="J56" i="13"/>
  <c r="K57" i="13"/>
  <c r="A13" i="13"/>
  <c r="I13" i="13"/>
  <c r="A14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4" i="13"/>
  <c r="C34" i="13"/>
  <c r="B35" i="13"/>
  <c r="C35" i="13"/>
  <c r="B36" i="13"/>
  <c r="C36" i="13"/>
  <c r="B37" i="13"/>
  <c r="C37" i="13"/>
  <c r="B39" i="13"/>
  <c r="B40" i="13"/>
  <c r="B41" i="13"/>
  <c r="B42" i="13"/>
  <c r="B43" i="13"/>
  <c r="B44" i="13"/>
  <c r="B45" i="13"/>
  <c r="G45" i="13"/>
  <c r="B47" i="13"/>
  <c r="B48" i="13"/>
  <c r="B49" i="13"/>
  <c r="B50" i="13"/>
  <c r="B51" i="13"/>
  <c r="B52" i="13"/>
  <c r="B53" i="13"/>
  <c r="B54" i="13"/>
  <c r="J68" i="13"/>
  <c r="K68" i="13"/>
  <c r="J69" i="13"/>
  <c r="K69" i="13"/>
  <c r="J70" i="13"/>
  <c r="K70" i="13"/>
  <c r="J71" i="13"/>
  <c r="K71" i="13"/>
  <c r="J72" i="13"/>
  <c r="K72" i="13"/>
  <c r="J73" i="13"/>
  <c r="K73" i="13"/>
  <c r="J74" i="13"/>
  <c r="K74" i="13"/>
  <c r="J75" i="13"/>
  <c r="K75" i="13"/>
  <c r="T15" i="12"/>
  <c r="Z15" i="12"/>
  <c r="T16" i="12"/>
  <c r="Z16" i="12" s="1"/>
  <c r="T17" i="12"/>
  <c r="Z17" i="12"/>
  <c r="T18" i="12"/>
  <c r="Z18" i="12" s="1"/>
  <c r="T19" i="12"/>
  <c r="Z19" i="12"/>
  <c r="T20" i="12"/>
  <c r="Z20" i="12" s="1"/>
  <c r="T21" i="12"/>
  <c r="Z21" i="12"/>
  <c r="T22" i="12"/>
  <c r="Z22" i="12" s="1"/>
  <c r="T23" i="12"/>
  <c r="Z23" i="12"/>
  <c r="T25" i="12"/>
  <c r="Z25" i="12" s="1"/>
  <c r="U25" i="12"/>
  <c r="W25" i="12"/>
  <c r="T26" i="12"/>
  <c r="U26" i="12"/>
  <c r="Z26" i="12" s="1"/>
  <c r="W26" i="12"/>
  <c r="T27" i="12"/>
  <c r="U27" i="12"/>
  <c r="Z27" i="12" s="1"/>
  <c r="W27" i="12"/>
  <c r="T28" i="12"/>
  <c r="U28" i="12"/>
  <c r="W28" i="12"/>
  <c r="T29" i="12"/>
  <c r="Z29" i="12" s="1"/>
  <c r="U29" i="12"/>
  <c r="W29" i="12"/>
  <c r="T30" i="12"/>
  <c r="Z30" i="12"/>
  <c r="T31" i="12"/>
  <c r="Z31" i="12" s="1"/>
  <c r="T32" i="12"/>
  <c r="Z32" i="12"/>
  <c r="T34" i="12"/>
  <c r="Z34" i="12" s="1"/>
  <c r="T35" i="12"/>
  <c r="Z35" i="12"/>
  <c r="T36" i="12"/>
  <c r="Z36" i="12" s="1"/>
  <c r="T37" i="12"/>
  <c r="Z37" i="12"/>
  <c r="T39" i="12"/>
  <c r="Z39" i="12" s="1"/>
  <c r="T40" i="12"/>
  <c r="Z40" i="12"/>
  <c r="T41" i="12"/>
  <c r="W41" i="12"/>
  <c r="T42" i="12"/>
  <c r="Z42" i="12"/>
  <c r="W42" i="12"/>
  <c r="T43" i="12"/>
  <c r="W43" i="12"/>
  <c r="Z43" i="12" s="1"/>
  <c r="T44" i="12"/>
  <c r="Z44" i="12" s="1"/>
  <c r="W44" i="12"/>
  <c r="T45" i="12"/>
  <c r="W45" i="12"/>
  <c r="T46" i="12"/>
  <c r="Z46" i="12" s="1"/>
  <c r="T47" i="12"/>
  <c r="Z47" i="12"/>
  <c r="T49" i="12"/>
  <c r="Z49" i="12" s="1"/>
  <c r="T50" i="12"/>
  <c r="Z50" i="12"/>
  <c r="T51" i="12"/>
  <c r="Z51" i="12" s="1"/>
  <c r="T52" i="12"/>
  <c r="Z52" i="12"/>
  <c r="T53" i="12"/>
  <c r="Z53" i="12" s="1"/>
  <c r="T54" i="12"/>
  <c r="Z54" i="12"/>
  <c r="T55" i="12"/>
  <c r="Z55" i="12" s="1"/>
  <c r="T56" i="12"/>
  <c r="Z56" i="12"/>
  <c r="P15" i="12"/>
  <c r="O24" i="12" s="1"/>
  <c r="P16" i="12"/>
  <c r="P17" i="12"/>
  <c r="P18" i="12"/>
  <c r="P19" i="12"/>
  <c r="P20" i="12"/>
  <c r="P21" i="12"/>
  <c r="P22" i="12"/>
  <c r="P23" i="12"/>
  <c r="P25" i="12"/>
  <c r="P26" i="12"/>
  <c r="P27" i="12"/>
  <c r="O33" i="12" s="1"/>
  <c r="P28" i="12"/>
  <c r="P29" i="12"/>
  <c r="P30" i="12"/>
  <c r="P31" i="12"/>
  <c r="P32" i="12"/>
  <c r="M34" i="12"/>
  <c r="P34" i="12"/>
  <c r="M35" i="12"/>
  <c r="P35" i="12" s="1"/>
  <c r="O38" i="12" s="1"/>
  <c r="M36" i="12"/>
  <c r="P36" i="12"/>
  <c r="M37" i="12"/>
  <c r="P37" i="12" s="1"/>
  <c r="T38" i="12"/>
  <c r="P40" i="12"/>
  <c r="P41" i="12"/>
  <c r="O48" i="12" s="1"/>
  <c r="P42" i="12"/>
  <c r="P43" i="12"/>
  <c r="P44" i="12"/>
  <c r="P45" i="12"/>
  <c r="P46" i="12"/>
  <c r="P47" i="12"/>
  <c r="P49" i="12"/>
  <c r="O57" i="12" s="1"/>
  <c r="P50" i="12"/>
  <c r="P51" i="12"/>
  <c r="P52" i="12"/>
  <c r="P53" i="12"/>
  <c r="P54" i="12"/>
  <c r="P55" i="12"/>
  <c r="P56" i="12"/>
  <c r="Z45" i="12"/>
  <c r="Z41" i="12"/>
  <c r="K18" i="13"/>
  <c r="K17" i="13"/>
  <c r="K21" i="13"/>
  <c r="J34" i="13"/>
  <c r="K34" i="13"/>
  <c r="K31" i="13"/>
  <c r="K53" i="13"/>
  <c r="K48" i="13"/>
  <c r="F39" i="13"/>
  <c r="J35" i="13"/>
  <c r="K35" i="13"/>
  <c r="K25" i="13"/>
  <c r="K23" i="13"/>
  <c r="K16" i="13"/>
  <c r="K55" i="13" s="1"/>
  <c r="K54" i="13"/>
  <c r="K45" i="13"/>
  <c r="J36" i="13"/>
  <c r="K36" i="13"/>
  <c r="K19" i="13"/>
  <c r="Z28" i="12"/>
  <c r="F40" i="13"/>
  <c r="K27" i="13"/>
  <c r="K22" i="13"/>
  <c r="K20" i="13"/>
  <c r="K52" i="13"/>
  <c r="O58" i="12" l="1"/>
  <c r="AA58" i="12"/>
  <c r="K56" i="13"/>
  <c r="K58" i="13"/>
  <c r="O59" i="12" l="1"/>
  <c r="O60" i="12" s="1"/>
  <c r="K60" i="13"/>
  <c r="K59" i="13"/>
  <c r="K13" i="13"/>
  <c r="AA59" i="12"/>
  <c r="AA61" i="12" s="1"/>
  <c r="X8" i="12" s="1"/>
  <c r="AB58" i="12"/>
  <c r="O61" i="12" l="1"/>
  <c r="T8" i="12"/>
  <c r="L12" i="13"/>
  <c r="J13" i="13"/>
  <c r="O65" i="12" l="1"/>
  <c r="O66" i="12" s="1"/>
  <c r="O62" i="12"/>
  <c r="O63" i="12" s="1"/>
  <c r="O64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</author>
  </authors>
  <commentList>
    <comment ref="Y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空欄のまま提出してください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<sst xmlns="http://schemas.openxmlformats.org/spreadsheetml/2006/main" count="424" uniqueCount="212">
  <si>
    <t>×</t>
    <phoneticPr fontId="1"/>
  </si>
  <si>
    <t>ヶ</t>
    <phoneticPr fontId="1"/>
  </si>
  <si>
    <t>一括納入　・　分　納　・　発　送　・　預かり</t>
    <rPh sb="0" eb="2">
      <t>イッカツ</t>
    </rPh>
    <rPh sb="2" eb="4">
      <t>ノウニュウ</t>
    </rPh>
    <rPh sb="7" eb="8">
      <t>ブン</t>
    </rPh>
    <rPh sb="9" eb="10">
      <t>オサム</t>
    </rPh>
    <rPh sb="13" eb="14">
      <t>パツ</t>
    </rPh>
    <rPh sb="15" eb="16">
      <t>ソウ</t>
    </rPh>
    <rPh sb="19" eb="20">
      <t>アズ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</si>
  <si>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</si>
  <si>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</si>
  <si>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</si>
  <si>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小計⑤</t>
    <rPh sb="0" eb="2">
      <t>ショウケイ</t>
    </rPh>
    <phoneticPr fontId="1"/>
  </si>
  <si>
    <t>小計⑥</t>
    <rPh sb="0" eb="2">
      <t>ショウケイ</t>
    </rPh>
    <phoneticPr fontId="1"/>
  </si>
  <si>
    <t>G付加金額 ●+D+F</t>
    <phoneticPr fontId="1"/>
  </si>
  <si>
    <t>付加率 G/※</t>
    <phoneticPr fontId="1"/>
  </si>
  <si>
    <r>
      <rPr>
        <sz val="10"/>
        <rFont val="ＭＳ Ｐゴシック"/>
        <family val="3"/>
        <charset val="128"/>
      </rPr>
      <t>DTP</t>
    </r>
    <r>
      <rPr>
        <sz val="10"/>
        <rFont val="ＭＳ 明朝"/>
        <family val="1"/>
        <charset val="128"/>
      </rPr>
      <t>・製版・刷版</t>
    </r>
    <rPh sb="4" eb="6">
      <t>セイハン</t>
    </rPh>
    <rPh sb="7" eb="8">
      <t>サツ</t>
    </rPh>
    <rPh sb="8" eb="9">
      <t>ハン</t>
    </rPh>
    <phoneticPr fontId="1"/>
  </si>
  <si>
    <t>Ａ原価小計 ①～⑥</t>
    <rPh sb="1" eb="3">
      <t>ゲンカ</t>
    </rPh>
    <rPh sb="3" eb="5">
      <t>ショウケイ</t>
    </rPh>
    <phoneticPr fontId="1"/>
  </si>
  <si>
    <t>Ｃ小計 A+B</t>
    <rPh sb="1" eb="3">
      <t>ショウケイ</t>
    </rPh>
    <phoneticPr fontId="1"/>
  </si>
  <si>
    <t>原価小計算</t>
    <rPh sb="0" eb="2">
      <t>ゲンカ</t>
    </rPh>
    <rPh sb="2" eb="3">
      <t>ショウ</t>
    </rPh>
    <rPh sb="3" eb="5">
      <t>ケイサン</t>
    </rPh>
    <phoneticPr fontId="1"/>
  </si>
  <si>
    <r>
      <t xml:space="preserve">計算書から自動入力されますが、記載事項の変更、行詰め等は、各自直接入力して下さい </t>
    </r>
    <r>
      <rPr>
        <i/>
        <sz val="14"/>
        <rFont val="ＤＦＧ太楷書体"/>
        <family val="3"/>
        <charset val="128"/>
      </rPr>
      <t>！</t>
    </r>
    <rPh sb="0" eb="3">
      <t>ケイサンショ</t>
    </rPh>
    <rPh sb="5" eb="7">
      <t>ジドウ</t>
    </rPh>
    <rPh sb="7" eb="9">
      <t>ニュウリョク</t>
    </rPh>
    <rPh sb="15" eb="17">
      <t>キサイ</t>
    </rPh>
    <rPh sb="17" eb="19">
      <t>ジコウ</t>
    </rPh>
    <rPh sb="20" eb="22">
      <t>ヘンコウ</t>
    </rPh>
    <rPh sb="23" eb="24">
      <t>ギョウ</t>
    </rPh>
    <rPh sb="24" eb="25">
      <t>ツ</t>
    </rPh>
    <rPh sb="26" eb="27">
      <t>トウ</t>
    </rPh>
    <rPh sb="29" eb="31">
      <t>カクジ</t>
    </rPh>
    <rPh sb="31" eb="35">
      <t>チョクセツニュウリョク</t>
    </rPh>
    <rPh sb="37" eb="38">
      <t>クダ</t>
    </rPh>
    <phoneticPr fontId="2"/>
  </si>
  <si>
    <t xml:space="preserve"> 見　積　明　細　書</t>
  </si>
  <si>
    <t>見積日より30日間</t>
    <rPh sb="0" eb="3">
      <t>ミツモリビ</t>
    </rPh>
    <rPh sb="7" eb="8">
      <t>ヒ</t>
    </rPh>
    <rPh sb="8" eb="9">
      <t>アイダ</t>
    </rPh>
    <phoneticPr fontId="2"/>
  </si>
  <si>
    <t>下記金額には消費税は含まれておりません</t>
    <rPh sb="0" eb="2">
      <t>カキ</t>
    </rPh>
    <rPh sb="2" eb="4">
      <t>キンガク</t>
    </rPh>
    <rPh sb="6" eb="9">
      <t>ショウヒゼイ</t>
    </rPh>
    <rPh sb="10" eb="11">
      <t>フク</t>
    </rPh>
    <phoneticPr fontId="2"/>
  </si>
  <si>
    <t>色・版数　　　　　×　　　　　　　　　　　台数　　　　　　×　　　　　　　　単価</t>
    <rPh sb="0" eb="1">
      <t>イロ</t>
    </rPh>
    <rPh sb="2" eb="3">
      <t>ハン</t>
    </rPh>
    <rPh sb="3" eb="4">
      <t>カズ</t>
    </rPh>
    <rPh sb="21" eb="23">
      <t>ダイスウ</t>
    </rPh>
    <rPh sb="38" eb="40">
      <t>タンカ</t>
    </rPh>
    <phoneticPr fontId="1"/>
  </si>
  <si>
    <t>ﾘｽﾄ3</t>
    <phoneticPr fontId="1"/>
  </si>
  <si>
    <t>サイズ</t>
    <phoneticPr fontId="1"/>
  </si>
  <si>
    <t>ｷ/ｸ</t>
    <phoneticPr fontId="1"/>
  </si>
  <si>
    <t>B/判</t>
    <rPh sb="2" eb="3">
      <t>ハン</t>
    </rPh>
    <phoneticPr fontId="1"/>
  </si>
  <si>
    <t>A/判</t>
    <rPh sb="2" eb="3">
      <t>ハン</t>
    </rPh>
    <phoneticPr fontId="1"/>
  </si>
  <si>
    <t>ﾊﾄﾛﾝ</t>
    <phoneticPr fontId="1"/>
  </si>
  <si>
    <t>K/判</t>
    <rPh sb="2" eb="3">
      <t>ハン</t>
    </rPh>
    <phoneticPr fontId="1"/>
  </si>
  <si>
    <t>色数</t>
    <rPh sb="0" eb="1">
      <t>イロ</t>
    </rPh>
    <rPh sb="1" eb="2">
      <t>スウ</t>
    </rPh>
    <phoneticPr fontId="1"/>
  </si>
  <si>
    <t>出</t>
    <rPh sb="0" eb="1">
      <t>デ</t>
    </rPh>
    <phoneticPr fontId="1"/>
  </si>
  <si>
    <t>紙の種類</t>
    <rPh sb="0" eb="1">
      <t>カミ</t>
    </rPh>
    <rPh sb="2" eb="4">
      <t>シュルイ</t>
    </rPh>
    <phoneticPr fontId="1"/>
  </si>
  <si>
    <t>紙のｻｲｽﾞ</t>
    <rPh sb="0" eb="1">
      <t>カミ</t>
    </rPh>
    <phoneticPr fontId="2"/>
  </si>
  <si>
    <t>売値</t>
    <rPh sb="0" eb="2">
      <t>ウリネ</t>
    </rPh>
    <phoneticPr fontId="1"/>
  </si>
  <si>
    <t>枚　　数</t>
    <phoneticPr fontId="2"/>
  </si>
  <si>
    <t>㎏単価</t>
    <phoneticPr fontId="2"/>
  </si>
  <si>
    <t>印刷内容</t>
    <rPh sb="0" eb="2">
      <t>インサツ</t>
    </rPh>
    <rPh sb="2" eb="4">
      <t>ナイヨウ</t>
    </rPh>
    <phoneticPr fontId="1"/>
  </si>
  <si>
    <t>色数</t>
    <rPh sb="0" eb="1">
      <t>イロ</t>
    </rPh>
    <rPh sb="1" eb="2">
      <t>カズ</t>
    </rPh>
    <phoneticPr fontId="1"/>
  </si>
  <si>
    <t>Ｅ予想原価 C+D</t>
    <rPh sb="1" eb="3">
      <t>ヨソウ</t>
    </rPh>
    <rPh sb="3" eb="5">
      <t>ゲンカ</t>
    </rPh>
    <phoneticPr fontId="1"/>
  </si>
  <si>
    <t>1枚単価</t>
    <rPh sb="1" eb="2">
      <t>マイ</t>
    </rPh>
    <rPh sb="2" eb="4">
      <t>タンカ</t>
    </rPh>
    <phoneticPr fontId="1"/>
  </si>
  <si>
    <t>品名</t>
    <rPh sb="0" eb="2">
      <t>ヒンメイ</t>
    </rPh>
    <phoneticPr fontId="1"/>
  </si>
  <si>
    <t>担当</t>
    <rPh sb="0" eb="2">
      <t>タントウ</t>
    </rPh>
    <phoneticPr fontId="1"/>
  </si>
  <si>
    <t>外注</t>
    <rPh sb="0" eb="2">
      <t>ガイチュウ</t>
    </rPh>
    <phoneticPr fontId="1"/>
  </si>
  <si>
    <t>無</t>
    <rPh sb="0" eb="1">
      <t>ナシ</t>
    </rPh>
    <phoneticPr fontId="1"/>
  </si>
  <si>
    <t>合計</t>
  </si>
  <si>
    <t>付加</t>
    <rPh sb="0" eb="2">
      <t>フカ</t>
    </rPh>
    <phoneticPr fontId="1"/>
  </si>
  <si>
    <t>原価明細</t>
    <rPh sb="0" eb="2">
      <t>ゲンカ</t>
    </rPh>
    <rPh sb="2" eb="4">
      <t>メイサイ</t>
    </rPh>
    <phoneticPr fontId="1"/>
  </si>
  <si>
    <t>直単価</t>
    <rPh sb="0" eb="1">
      <t>チョク</t>
    </rPh>
    <rPh sb="1" eb="3">
      <t>タンカ</t>
    </rPh>
    <phoneticPr fontId="1"/>
  </si>
  <si>
    <t>ﾘｽﾄ1</t>
    <phoneticPr fontId="1"/>
  </si>
  <si>
    <t>T</t>
    <phoneticPr fontId="1"/>
  </si>
  <si>
    <t>印刷日</t>
    <rPh sb="0" eb="2">
      <t>インサツ</t>
    </rPh>
    <rPh sb="2" eb="3">
      <t>ヒ</t>
    </rPh>
    <phoneticPr fontId="1"/>
  </si>
  <si>
    <t>～</t>
    <phoneticPr fontId="1"/>
  </si>
  <si>
    <t>印　　刷</t>
    <rPh sb="0" eb="1">
      <t>イン</t>
    </rPh>
    <rPh sb="3" eb="4">
      <t>サツ</t>
    </rPh>
    <phoneticPr fontId="2"/>
  </si>
  <si>
    <t>備　　考</t>
    <rPh sb="0" eb="1">
      <t>ビ</t>
    </rPh>
    <rPh sb="3" eb="4">
      <t>コウ</t>
    </rPh>
    <phoneticPr fontId="2"/>
  </si>
  <si>
    <t>通し枚数</t>
    <rPh sb="0" eb="1">
      <t>トオ</t>
    </rPh>
    <rPh sb="2" eb="4">
      <t>マイスウ</t>
    </rPh>
    <phoneticPr fontId="1"/>
  </si>
  <si>
    <t>台数</t>
    <rPh sb="0" eb="2">
      <t>ダイスウ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</si>
  <si>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</si>
  <si>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</si>
  <si>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</si>
  <si>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　※</t>
    <rPh sb="0" eb="2">
      <t>キンガク</t>
    </rPh>
    <phoneticPr fontId="1"/>
  </si>
  <si>
    <t>印刷用計算</t>
    <rPh sb="0" eb="2">
      <t>インサツ</t>
    </rPh>
    <rPh sb="2" eb="3">
      <t>ヨウ</t>
    </rPh>
    <rPh sb="3" eb="5">
      <t>ケイサン</t>
    </rPh>
    <phoneticPr fontId="1"/>
  </si>
  <si>
    <t>版数</t>
    <rPh sb="0" eb="1">
      <t>ハン</t>
    </rPh>
    <rPh sb="1" eb="2">
      <t>スウ</t>
    </rPh>
    <phoneticPr fontId="1"/>
  </si>
  <si>
    <t>変更納期</t>
    <rPh sb="0" eb="2">
      <t>ヘンコウ</t>
    </rPh>
    <rPh sb="2" eb="4">
      <t>ノウキ</t>
    </rPh>
    <phoneticPr fontId="1"/>
  </si>
  <si>
    <t>見積明細</t>
    <rPh sb="0" eb="2">
      <t>ミツモリ</t>
    </rPh>
    <rPh sb="2" eb="4">
      <t>メイサイ</t>
    </rPh>
    <phoneticPr fontId="1"/>
  </si>
  <si>
    <t>見積日</t>
    <rPh sb="0" eb="2">
      <t>ミツモリ</t>
    </rPh>
    <rPh sb="2" eb="3">
      <t>ビ</t>
    </rPh>
    <phoneticPr fontId="1"/>
  </si>
  <si>
    <t>←計算書と同じですか？</t>
    <rPh sb="1" eb="4">
      <t>ケイサンショ</t>
    </rPh>
    <rPh sb="5" eb="6">
      <t>オナ</t>
    </rPh>
    <phoneticPr fontId="2"/>
  </si>
  <si>
    <t>項　　　　目</t>
    <rPh sb="0" eb="1">
      <t>コウ</t>
    </rPh>
    <rPh sb="5" eb="6">
      <t>メ</t>
    </rPh>
    <phoneticPr fontId="2"/>
  </si>
  <si>
    <t>数　　量</t>
    <rPh sb="0" eb="1">
      <t>カズ</t>
    </rPh>
    <rPh sb="3" eb="4">
      <t>リョウ</t>
    </rPh>
    <phoneticPr fontId="2"/>
  </si>
  <si>
    <t>金　　額</t>
  </si>
  <si>
    <t>制　　作</t>
    <rPh sb="0" eb="1">
      <t>セイ</t>
    </rPh>
    <rPh sb="3" eb="4">
      <t>サク</t>
    </rPh>
    <phoneticPr fontId="2"/>
  </si>
  <si>
    <t>数量　　　　　　　×　　　　　　単価</t>
    <rPh sb="0" eb="2">
      <t>スウリョウ</t>
    </rPh>
    <rPh sb="16" eb="18">
      <t>タンカ</t>
    </rPh>
    <phoneticPr fontId="1"/>
  </si>
  <si>
    <t>枚</t>
    <rPh sb="0" eb="1">
      <t>マイ</t>
    </rPh>
    <phoneticPr fontId="1"/>
  </si>
  <si>
    <t>＠/kg</t>
    <phoneticPr fontId="1"/>
  </si>
  <si>
    <t>＠/kg</t>
  </si>
  <si>
    <t>連断</t>
    <rPh sb="0" eb="1">
      <t>レン</t>
    </rPh>
    <rPh sb="1" eb="2">
      <t>タ</t>
    </rPh>
    <phoneticPr fontId="1"/>
  </si>
  <si>
    <t>束</t>
    <rPh sb="0" eb="1">
      <t>ソク</t>
    </rPh>
    <phoneticPr fontId="1"/>
  </si>
  <si>
    <t>ﾘｽﾄ4</t>
    <phoneticPr fontId="1"/>
  </si>
  <si>
    <t>小計</t>
  </si>
  <si>
    <t>営業費</t>
    <rPh sb="0" eb="3">
      <t>エイギョウヒ</t>
    </rPh>
    <phoneticPr fontId="1"/>
  </si>
  <si>
    <t>有</t>
    <rPh sb="0" eb="1">
      <t>ア</t>
    </rPh>
    <phoneticPr fontId="1"/>
  </si>
  <si>
    <t>値引(-)/上乗せ(+)</t>
    <rPh sb="0" eb="2">
      <t>ネビキ</t>
    </rPh>
    <rPh sb="6" eb="8">
      <t>ウワノ</t>
    </rPh>
    <phoneticPr fontId="1"/>
  </si>
  <si>
    <t>前回受注№</t>
    <rPh sb="0" eb="2">
      <t>ゼンカイ</t>
    </rPh>
    <rPh sb="2" eb="4">
      <t>ジュチュウ</t>
    </rPh>
    <phoneticPr fontId="1"/>
  </si>
  <si>
    <t>●</t>
    <phoneticPr fontId="1"/>
  </si>
  <si>
    <t>予
備</t>
    <rPh sb="0" eb="1">
      <t>ヨ</t>
    </rPh>
    <rPh sb="2" eb="3">
      <t>ビ</t>
    </rPh>
    <phoneticPr fontId="1"/>
  </si>
  <si>
    <t>縦目</t>
    <rPh sb="0" eb="1">
      <t>タテ</t>
    </rPh>
    <rPh sb="1" eb="2">
      <t>メ</t>
    </rPh>
    <phoneticPr fontId="1"/>
  </si>
  <si>
    <t>ヶ</t>
    <phoneticPr fontId="1"/>
  </si>
  <si>
    <t>ヶ</t>
  </si>
  <si>
    <t>Y</t>
    <phoneticPr fontId="1"/>
  </si>
  <si>
    <t>横目</t>
    <rPh sb="0" eb="2">
      <t>ヨコメ</t>
    </rPh>
    <phoneticPr fontId="1"/>
  </si>
  <si>
    <t>納期</t>
    <rPh sb="0" eb="2">
      <t>ノウキ</t>
    </rPh>
    <phoneticPr fontId="1"/>
  </si>
  <si>
    <t>印 刷</t>
    <rPh sb="0" eb="1">
      <t>シルシ</t>
    </rPh>
    <rPh sb="2" eb="3">
      <t>サツ</t>
    </rPh>
    <phoneticPr fontId="1"/>
  </si>
  <si>
    <t>仕上</t>
    <rPh sb="0" eb="2">
      <t>シア</t>
    </rPh>
    <phoneticPr fontId="1"/>
  </si>
  <si>
    <t xml:space="preserve">展開
</t>
    <rPh sb="0" eb="2">
      <t>テンカイ</t>
    </rPh>
    <phoneticPr fontId="1"/>
  </si>
  <si>
    <t>不要</t>
    <rPh sb="0" eb="2">
      <t>フヨウ</t>
    </rPh>
    <phoneticPr fontId="1"/>
  </si>
  <si>
    <t>担当 ：</t>
    <rPh sb="0" eb="2">
      <t>タントウ</t>
    </rPh>
    <phoneticPr fontId="1"/>
  </si>
  <si>
    <t>ﾐｽﾛｽ</t>
    <phoneticPr fontId="1"/>
  </si>
  <si>
    <t>④</t>
    <phoneticPr fontId="1"/>
  </si>
  <si>
    <t>制 作</t>
    <rPh sb="0" eb="1">
      <t>セイ</t>
    </rPh>
    <rPh sb="2" eb="3">
      <t>サク</t>
    </rPh>
    <phoneticPr fontId="1"/>
  </si>
  <si>
    <t>ﾘｽﾄ2</t>
    <phoneticPr fontId="1"/>
  </si>
  <si>
    <t>条件1</t>
    <rPh sb="0" eb="2">
      <t>ジョウケン</t>
    </rPh>
    <phoneticPr fontId="1"/>
  </si>
  <si>
    <t>青陰</t>
    <rPh sb="0" eb="1">
      <t>アオ</t>
    </rPh>
    <rPh sb="1" eb="2">
      <t>カゲ</t>
    </rPh>
    <phoneticPr fontId="1"/>
  </si>
  <si>
    <t>条件2</t>
    <rPh sb="0" eb="2">
      <t>ジョウケン</t>
    </rPh>
    <phoneticPr fontId="1"/>
  </si>
  <si>
    <t>×</t>
    <phoneticPr fontId="1"/>
  </si>
  <si>
    <t>台</t>
    <rPh sb="0" eb="1">
      <t>ダイ</t>
    </rPh>
    <phoneticPr fontId="1"/>
  </si>
  <si>
    <t>№</t>
    <phoneticPr fontId="1"/>
  </si>
  <si>
    <t>ﾘｽﾄ5</t>
    <phoneticPr fontId="1"/>
  </si>
  <si>
    <t>要</t>
    <rPh sb="0" eb="1">
      <t>ヨウ</t>
    </rPh>
    <phoneticPr fontId="1"/>
  </si>
  <si>
    <t>天野</t>
    <rPh sb="0" eb="2">
      <t>アマノ</t>
    </rPh>
    <phoneticPr fontId="1"/>
  </si>
  <si>
    <t>横野</t>
    <rPh sb="0" eb="2">
      <t>ヨコノ</t>
    </rPh>
    <phoneticPr fontId="1"/>
  </si>
  <si>
    <t>小笠原</t>
    <rPh sb="0" eb="3">
      <t>オガサワラ</t>
    </rPh>
    <phoneticPr fontId="1"/>
  </si>
  <si>
    <t>製　版　・　刷　版</t>
    <rPh sb="0" eb="1">
      <t>セイ</t>
    </rPh>
    <rPh sb="2" eb="3">
      <t>ハン</t>
    </rPh>
    <rPh sb="6" eb="7">
      <t>サツ</t>
    </rPh>
    <rPh sb="8" eb="9">
      <t>ハン</t>
    </rPh>
    <phoneticPr fontId="2"/>
  </si>
  <si>
    <t>直単価　　　　　　　　↓　　　　　　　　㎏単価</t>
    <rPh sb="0" eb="1">
      <t>チョク</t>
    </rPh>
    <rPh sb="1" eb="3">
      <t>タンカ</t>
    </rPh>
    <rPh sb="21" eb="23">
      <t>タンカ</t>
    </rPh>
    <phoneticPr fontId="1"/>
  </si>
  <si>
    <t>枚</t>
  </si>
  <si>
    <t>仕上げ・加工・その他</t>
    <rPh sb="0" eb="2">
      <t>シア</t>
    </rPh>
    <rPh sb="4" eb="6">
      <t>カコウ</t>
    </rPh>
    <rPh sb="9" eb="10">
      <t>タ</t>
    </rPh>
    <phoneticPr fontId="1"/>
  </si>
  <si>
    <t>紙厚</t>
    <rPh sb="0" eb="1">
      <t>カミ</t>
    </rPh>
    <rPh sb="1" eb="2">
      <t>アツ</t>
    </rPh>
    <phoneticPr fontId="2"/>
  </si>
  <si>
    <t>用　　紙</t>
    <rPh sb="0" eb="1">
      <t>ヨウ</t>
    </rPh>
    <rPh sb="3" eb="4">
      <t>カミ</t>
    </rPh>
    <phoneticPr fontId="2"/>
  </si>
  <si>
    <t>小　　　計</t>
    <phoneticPr fontId="2"/>
  </si>
  <si>
    <t>営業経費</t>
    <phoneticPr fontId="2"/>
  </si>
  <si>
    <t>調　　　整</t>
    <rPh sb="0" eb="1">
      <t>チョウ</t>
    </rPh>
    <rPh sb="4" eb="5">
      <t>タダシ</t>
    </rPh>
    <phoneticPr fontId="2"/>
  </si>
  <si>
    <t>　 合　　計</t>
  </si>
  <si>
    <t>　 消費税額</t>
  </si>
  <si>
    <t>　 税込金額</t>
  </si>
  <si>
    <t>松本</t>
    <rPh sb="0" eb="2">
      <t>マツモト</t>
    </rPh>
    <phoneticPr fontId="1"/>
  </si>
  <si>
    <t>堀江</t>
    <rPh sb="0" eb="2">
      <t>ホリエ</t>
    </rPh>
    <phoneticPr fontId="1"/>
  </si>
  <si>
    <t>曽我</t>
    <rPh sb="0" eb="2">
      <t>ソガ</t>
    </rPh>
    <phoneticPr fontId="1"/>
  </si>
  <si>
    <t>Ｆ予想利益 ※-E</t>
    <rPh sb="1" eb="3">
      <t>ヨソウ</t>
    </rPh>
    <rPh sb="3" eb="5">
      <t>リエキ</t>
    </rPh>
    <phoneticPr fontId="1"/>
  </si>
  <si>
    <t>金額</t>
    <rPh sb="0" eb="2">
      <t>キンガク</t>
    </rPh>
    <phoneticPr fontId="1"/>
  </si>
  <si>
    <t>小計（繰り上げなし）</t>
    <rPh sb="0" eb="2">
      <t>ショウケイ</t>
    </rPh>
    <rPh sb="3" eb="4">
      <t>ク</t>
    </rPh>
    <rPh sb="5" eb="6">
      <t>ア</t>
    </rPh>
    <phoneticPr fontId="1"/>
  </si>
  <si>
    <t>仕入金額</t>
    <rPh sb="0" eb="2">
      <t>シイレ</t>
    </rPh>
    <rPh sb="2" eb="4">
      <t>キンガク</t>
    </rPh>
    <phoneticPr fontId="1"/>
  </si>
  <si>
    <t>備 考</t>
    <rPh sb="0" eb="1">
      <t>ソノウ</t>
    </rPh>
    <rPh sb="2" eb="3">
      <t>コウ</t>
    </rPh>
    <phoneticPr fontId="1"/>
  </si>
  <si>
    <t>分 納</t>
    <rPh sb="0" eb="1">
      <t>ブン</t>
    </rPh>
    <rPh sb="2" eb="3">
      <t>ノウ</t>
    </rPh>
    <phoneticPr fontId="1"/>
  </si>
  <si>
    <t>日付</t>
    <rPh sb="0" eb="2">
      <t>ヒヅケ</t>
    </rPh>
    <phoneticPr fontId="1"/>
  </si>
  <si>
    <t>部数</t>
    <rPh sb="0" eb="2">
      <t>ブスウ</t>
    </rPh>
    <phoneticPr fontId="1"/>
  </si>
  <si>
    <t>残数</t>
    <rPh sb="0" eb="2">
      <t>ザンスウ</t>
    </rPh>
    <phoneticPr fontId="1"/>
  </si>
  <si>
    <t>ﾁｪｯｸ</t>
    <phoneticPr fontId="1"/>
  </si>
  <si>
    <t>利益率 F/※</t>
    <phoneticPr fontId="1"/>
  </si>
  <si>
    <t>品                               名</t>
    <phoneticPr fontId="2"/>
  </si>
  <si>
    <t>数      量</t>
    <phoneticPr fontId="2"/>
  </si>
  <si>
    <t>金     額(税抜)</t>
    <rPh sb="8" eb="9">
      <t>ゼイ</t>
    </rPh>
    <rPh sb="9" eb="10">
      <t>ヌ</t>
    </rPh>
    <phoneticPr fontId="2"/>
  </si>
  <si>
    <t>見積有効期限 ：</t>
    <rPh sb="0" eb="2">
      <t>ミツモリ</t>
    </rPh>
    <rPh sb="2" eb="4">
      <t>ユウコウ</t>
    </rPh>
    <rPh sb="4" eb="6">
      <t>キゲン</t>
    </rPh>
    <phoneticPr fontId="2"/>
  </si>
  <si>
    <t>受注№</t>
    <rPh sb="0" eb="2">
      <t>ジュチュウ</t>
    </rPh>
    <phoneticPr fontId="1"/>
  </si>
  <si>
    <t>様</t>
    <rPh sb="0" eb="1">
      <t>サマ</t>
    </rPh>
    <phoneticPr fontId="1"/>
  </si>
  <si>
    <t>受注日</t>
    <rPh sb="0" eb="2">
      <t>ジュチュウ</t>
    </rPh>
    <rPh sb="2" eb="3">
      <t>ヒ</t>
    </rPh>
    <phoneticPr fontId="1"/>
  </si>
  <si>
    <t>Ｂ雑費 A*5％</t>
    <rPh sb="1" eb="3">
      <t>ザッピ</t>
    </rPh>
    <phoneticPr fontId="1"/>
  </si>
  <si>
    <t>Ｄ営業費 C*20％</t>
    <rPh sb="1" eb="4">
      <t>エイギョウヒ</t>
    </rPh>
    <phoneticPr fontId="1"/>
  </si>
  <si>
    <t>注意・適用・備考</t>
    <rPh sb="0" eb="2">
      <t>チュウイ</t>
    </rPh>
    <rPh sb="3" eb="5">
      <t>テキヨウ</t>
    </rPh>
    <rPh sb="6" eb="8">
      <t>ビコウ</t>
    </rPh>
    <phoneticPr fontId="1"/>
  </si>
  <si>
    <t>外注印刷の印刷単価　　　　　　　　　　5000枚以下　　　　　　　→1色単価　　　　　　　　　　　　　5001枚以上　　　　　　　　　→1枚単価　　　　　　　　　　を換算入力</t>
    <rPh sb="0" eb="2">
      <t>ガイチュウ</t>
    </rPh>
    <rPh sb="2" eb="4">
      <t>インサツ</t>
    </rPh>
    <rPh sb="5" eb="7">
      <t>インサツ</t>
    </rPh>
    <rPh sb="7" eb="9">
      <t>タンカ</t>
    </rPh>
    <rPh sb="23" eb="24">
      <t>マイ</t>
    </rPh>
    <rPh sb="24" eb="26">
      <t>イカ</t>
    </rPh>
    <rPh sb="35" eb="36">
      <t>ショク</t>
    </rPh>
    <rPh sb="36" eb="38">
      <t>タンカ</t>
    </rPh>
    <rPh sb="55" eb="58">
      <t>マイイジョウ</t>
    </rPh>
    <rPh sb="69" eb="70">
      <t>マイ</t>
    </rPh>
    <rPh sb="70" eb="72">
      <t>タンカ</t>
    </rPh>
    <rPh sb="83" eb="85">
      <t>カンザン</t>
    </rPh>
    <rPh sb="85" eb="87">
      <t>ニュウリョク</t>
    </rPh>
    <phoneticPr fontId="1"/>
  </si>
  <si>
    <t>業務</t>
    <rPh sb="0" eb="2">
      <t>ギョウム</t>
    </rPh>
    <phoneticPr fontId="1"/>
  </si>
  <si>
    <t>用 紙</t>
    <rPh sb="0" eb="1">
      <t>ヨウ</t>
    </rPh>
    <rPh sb="2" eb="3">
      <t>カミ</t>
    </rPh>
    <phoneticPr fontId="1"/>
  </si>
  <si>
    <t>公益財団法人ユニオン造形文化財団</t>
    <rPh sb="0" eb="6">
      <t>コウエk</t>
    </rPh>
    <rPh sb="10" eb="12">
      <t>ゾウケ</t>
    </rPh>
    <rPh sb="12" eb="16">
      <t>ブンk</t>
    </rPh>
    <phoneticPr fontId="1"/>
  </si>
  <si>
    <t>申請者（代表者）氏名</t>
    <rPh sb="0" eb="3">
      <t>シン</t>
    </rPh>
    <rPh sb="4" eb="7">
      <t>ダイヒョウsy</t>
    </rPh>
    <rPh sb="8" eb="10">
      <t>シm</t>
    </rPh>
    <phoneticPr fontId="1"/>
  </si>
  <si>
    <t>専攻分野</t>
    <rPh sb="0" eb="4">
      <t>センコ</t>
    </rPh>
    <phoneticPr fontId="1"/>
  </si>
  <si>
    <t>所属機関名および職名</t>
    <rPh sb="0" eb="5">
      <t>ショゾk</t>
    </rPh>
    <rPh sb="8" eb="10">
      <t>sy</t>
    </rPh>
    <phoneticPr fontId="1"/>
  </si>
  <si>
    <t>専　攻　分　野</t>
    <rPh sb="0" eb="7">
      <t>センコ</t>
    </rPh>
    <phoneticPr fontId="1"/>
  </si>
  <si>
    <t>年齢</t>
    <rPh sb="0" eb="2">
      <t>ネン</t>
    </rPh>
    <phoneticPr fontId="1"/>
  </si>
  <si>
    <t>下記のとおり貴財団の助成を申請します。</t>
    <rPh sb="0" eb="6">
      <t>カk</t>
    </rPh>
    <rPh sb="6" eb="10">
      <t>キザ</t>
    </rPh>
    <rPh sb="10" eb="13">
      <t>ジョセ</t>
    </rPh>
    <rPh sb="13" eb="19">
      <t>シンセ</t>
    </rPh>
    <phoneticPr fontId="1"/>
  </si>
  <si>
    <t>記</t>
    <rPh sb="0" eb="1">
      <t>シr</t>
    </rPh>
    <phoneticPr fontId="1"/>
  </si>
  <si>
    <t>（1）研究の目的及び意義とくにその特色とする独創性</t>
    <rPh sb="3" eb="12">
      <t>ケンキュ</t>
    </rPh>
    <rPh sb="17" eb="25">
      <t>トクショk</t>
    </rPh>
    <phoneticPr fontId="1"/>
  </si>
  <si>
    <t>（2）実施計画の大綱</t>
    <rPh sb="3" eb="8">
      <t>ジッs</t>
    </rPh>
    <rPh sb="8" eb="10">
      <t>オオt</t>
    </rPh>
    <phoneticPr fontId="1"/>
  </si>
  <si>
    <t>（3）当該研究に関する国内及び国外における関連研究の主要文献を2、3あげてください。</t>
    <rPh sb="3" eb="7">
      <t>トウガ</t>
    </rPh>
    <rPh sb="8" eb="11">
      <t>カンs</t>
    </rPh>
    <rPh sb="11" eb="13">
      <t>コk</t>
    </rPh>
    <rPh sb="13" eb="15">
      <t>オヨb</t>
    </rPh>
    <rPh sb="15" eb="17">
      <t>コk</t>
    </rPh>
    <rPh sb="21" eb="23">
      <t>カン</t>
    </rPh>
    <rPh sb="23" eb="25">
      <t>ケンキュ</t>
    </rPh>
    <rPh sb="26" eb="28">
      <t>シュヨ</t>
    </rPh>
    <rPh sb="28" eb="31">
      <t>ブンケン</t>
    </rPh>
    <phoneticPr fontId="1"/>
  </si>
  <si>
    <t>（5）研究結果の公表予定（具体的に記入してください）</t>
    <rPh sb="3" eb="5">
      <t>ケン</t>
    </rPh>
    <rPh sb="5" eb="7">
      <t>ケッk</t>
    </rPh>
    <rPh sb="8" eb="10">
      <t>コウヒョ</t>
    </rPh>
    <rPh sb="10" eb="12">
      <t>ヨテ</t>
    </rPh>
    <rPh sb="13" eb="19">
      <t>グ</t>
    </rPh>
    <phoneticPr fontId="1"/>
  </si>
  <si>
    <t>（1）申請助成金の内訳（使途、数量等を具体的に摘要欄に記入してください）</t>
    <rPh sb="3" eb="5">
      <t>シン</t>
    </rPh>
    <rPh sb="5" eb="8">
      <t>ジョセ</t>
    </rPh>
    <rPh sb="9" eb="36">
      <t>ウチワk</t>
    </rPh>
    <phoneticPr fontId="1"/>
  </si>
  <si>
    <t>費　　　用</t>
    <rPh sb="0" eb="5">
      <t>ヒヨ</t>
    </rPh>
    <phoneticPr fontId="1"/>
  </si>
  <si>
    <t>摘　　　　　　　　　要</t>
    <rPh sb="0" eb="11">
      <t>テk</t>
    </rPh>
    <phoneticPr fontId="1"/>
  </si>
  <si>
    <t xml:space="preserve"> ① 機械・器具・備品費</t>
    <rPh sb="3" eb="5">
      <t>キカ</t>
    </rPh>
    <rPh sb="6" eb="8">
      <t>キg</t>
    </rPh>
    <rPh sb="9" eb="11">
      <t>ビヒン</t>
    </rPh>
    <rPh sb="11" eb="12">
      <t>ヒ</t>
    </rPh>
    <phoneticPr fontId="1"/>
  </si>
  <si>
    <t xml:space="preserve"> ② 消　耗　品　費</t>
    <rPh sb="3" eb="8">
      <t>ショウモ</t>
    </rPh>
    <rPh sb="9" eb="10">
      <t>ヒ</t>
    </rPh>
    <phoneticPr fontId="1"/>
  </si>
  <si>
    <t xml:space="preserve"> ③ 印刷・複写費</t>
    <rPh sb="3" eb="5">
      <t>インサt</t>
    </rPh>
    <rPh sb="6" eb="8">
      <t>フk</t>
    </rPh>
    <rPh sb="8" eb="9">
      <t>ヒ</t>
    </rPh>
    <phoneticPr fontId="1"/>
  </si>
  <si>
    <t xml:space="preserve"> ④ 謝　　　　金</t>
    <rPh sb="3" eb="4">
      <t>アヤマr</t>
    </rPh>
    <rPh sb="8" eb="9">
      <t>キン</t>
    </rPh>
    <phoneticPr fontId="1"/>
  </si>
  <si>
    <t xml:space="preserve"> ⑤ 旅　　　　費</t>
    <rPh sb="3" eb="9">
      <t>リョh</t>
    </rPh>
    <phoneticPr fontId="1"/>
  </si>
  <si>
    <t xml:space="preserve"> ⑥ その他の諸経費</t>
    <rPh sb="5" eb="6">
      <t>t</t>
    </rPh>
    <rPh sb="7" eb="10">
      <t>ショケイh</t>
    </rPh>
    <phoneticPr fontId="1"/>
  </si>
  <si>
    <t>合　　　計</t>
    <rPh sb="0" eb="5">
      <t>ゴウケ</t>
    </rPh>
    <phoneticPr fontId="1"/>
  </si>
  <si>
    <t>備考</t>
    <rPh sb="0" eb="2">
      <t>ビコ</t>
    </rPh>
    <phoneticPr fontId="1"/>
  </si>
  <si>
    <t>助成金等の名称</t>
    <rPh sb="0" eb="3">
      <t>jy</t>
    </rPh>
    <rPh sb="3" eb="5">
      <t>ト</t>
    </rPh>
    <rPh sb="5" eb="7">
      <t>メ</t>
    </rPh>
    <phoneticPr fontId="1"/>
  </si>
  <si>
    <t>申請金額（1千円未満を切捨とします）</t>
    <rPh sb="0" eb="4">
      <t>シン</t>
    </rPh>
    <rPh sb="6" eb="8">
      <t>セン</t>
    </rPh>
    <rPh sb="8" eb="11">
      <t>ミマン</t>
    </rPh>
    <rPh sb="11" eb="12">
      <t>キリ</t>
    </rPh>
    <rPh sb="12" eb="13">
      <t>シャ</t>
    </rPh>
    <phoneticPr fontId="1"/>
  </si>
  <si>
    <t>（2）当該研究に対する他からの研究助成金等（申請中のものは、備考欄にその旨注記してください）</t>
    <rPh sb="3" eb="7">
      <t>トウガ</t>
    </rPh>
    <rPh sb="8" eb="11">
      <t>タイs</t>
    </rPh>
    <rPh sb="11" eb="12">
      <t>ホk</t>
    </rPh>
    <rPh sb="15" eb="17">
      <t>ケンキュ</t>
    </rPh>
    <rPh sb="17" eb="19">
      <t>ジョセ</t>
    </rPh>
    <rPh sb="19" eb="21">
      <t>キントウ</t>
    </rPh>
    <rPh sb="22" eb="24">
      <t>シン</t>
    </rPh>
    <rPh sb="24" eb="25">
      <t>チュウ</t>
    </rPh>
    <rPh sb="30" eb="33">
      <t>ビk</t>
    </rPh>
    <rPh sb="36" eb="37">
      <t>ムネ</t>
    </rPh>
    <rPh sb="37" eb="45">
      <t>チュ</t>
    </rPh>
    <phoneticPr fontId="1"/>
  </si>
  <si>
    <t>共同研究者 氏名</t>
    <rPh sb="0" eb="5">
      <t>キョウドウケンキュ</t>
    </rPh>
    <rPh sb="6" eb="8">
      <t>シm</t>
    </rPh>
    <phoneticPr fontId="1"/>
  </si>
  <si>
    <t>理事長 立野 純三 殿</t>
    <rPh sb="0" eb="3">
      <t>リj</t>
    </rPh>
    <rPh sb="4" eb="6">
      <t>tateンo</t>
    </rPh>
    <rPh sb="7" eb="9">
      <t>ジュン</t>
    </rPh>
    <rPh sb="10" eb="11">
      <t>ドノ</t>
    </rPh>
    <phoneticPr fontId="1"/>
  </si>
  <si>
    <t>（西暦）  生　年　月　日</t>
    <rPh sb="1" eb="3">
      <t>セイレキ</t>
    </rPh>
    <rPh sb="6" eb="13">
      <t>セイネン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</si>
  <si>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</si>
  <si>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</si>
  <si>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携帯:</t>
    <rPh sb="0" eb="2">
      <t>ケイタイ</t>
    </rPh>
    <phoneticPr fontId="1"/>
  </si>
  <si>
    <t>性 別</t>
    <phoneticPr fontId="1"/>
  </si>
  <si>
    <t>〒</t>
    <phoneticPr fontId="1"/>
  </si>
  <si>
    <t>〒</t>
    <phoneticPr fontId="1"/>
  </si>
  <si>
    <t>TEL:</t>
    <phoneticPr fontId="1"/>
  </si>
  <si>
    <t>FAX:</t>
    <phoneticPr fontId="1"/>
  </si>
  <si>
    <t xml:space="preserve"> E-mail:</t>
    <phoneticPr fontId="1"/>
  </si>
  <si>
    <t>E-mail:</t>
    <phoneticPr fontId="1"/>
  </si>
  <si>
    <t>千円</t>
    <rPh sb="0" eb="2">
      <t>センエン</t>
    </rPh>
    <phoneticPr fontId="1"/>
  </si>
  <si>
    <t>金 額 (単位：千円)</t>
    <rPh sb="0" eb="1">
      <t>キン</t>
    </rPh>
    <rPh sb="2" eb="3">
      <t>ガク</t>
    </rPh>
    <rPh sb="5" eb="7">
      <t>タンイ</t>
    </rPh>
    <phoneticPr fontId="1"/>
  </si>
  <si>
    <t>書類送付先</t>
    <rPh sb="0" eb="5">
      <t>ショルイソウフサキ</t>
    </rPh>
    <phoneticPr fontId="1"/>
  </si>
  <si>
    <t>自宅住所</t>
    <rPh sb="0" eb="2">
      <t>ジタク</t>
    </rPh>
    <rPh sb="2" eb="4">
      <t>ジュウショ</t>
    </rPh>
    <phoneticPr fontId="1"/>
  </si>
  <si>
    <t>所属機関住所</t>
    <rPh sb="0" eb="2">
      <t>ショゾク</t>
    </rPh>
    <rPh sb="2" eb="4">
      <t>キカン</t>
    </rPh>
    <rPh sb="4" eb="6">
      <t>ジュウショ</t>
    </rPh>
    <phoneticPr fontId="1"/>
  </si>
  <si>
    <t>助成期間</t>
    <phoneticPr fontId="1"/>
  </si>
  <si>
    <t>助成金
(千円)</t>
    <rPh sb="0" eb="2">
      <t>ジョセイ</t>
    </rPh>
    <rPh sb="2" eb="3">
      <t>キン</t>
    </rPh>
    <rPh sb="5" eb="7">
      <t>センエン</t>
    </rPh>
    <phoneticPr fontId="1"/>
  </si>
  <si>
    <t>申請者氏名
(代表者)</t>
    <rPh sb="0" eb="3">
      <t>シン</t>
    </rPh>
    <rPh sb="3" eb="5">
      <t>シm</t>
    </rPh>
    <phoneticPr fontId="1"/>
  </si>
  <si>
    <t>研究課題名</t>
    <rPh sb="0" eb="2">
      <t>ケンキュウ</t>
    </rPh>
    <rPh sb="2" eb="4">
      <t>カダイ</t>
    </rPh>
    <rPh sb="4" eb="5">
      <t>メイ</t>
    </rPh>
    <phoneticPr fontId="1"/>
  </si>
  <si>
    <t>フリガナ</t>
    <phoneticPr fontId="1"/>
  </si>
  <si>
    <t>フリガナ</t>
    <phoneticPr fontId="1"/>
  </si>
  <si>
    <t>研究課題の内容（具体的かつ簡潔に示すように記入してください）</t>
    <rPh sb="0" eb="2">
      <t>ケンキュウ</t>
    </rPh>
    <rPh sb="2" eb="4">
      <t>カダイ</t>
    </rPh>
    <rPh sb="5" eb="7">
      <t>ナイヨウ</t>
    </rPh>
    <rPh sb="8" eb="10">
      <t>グタイ</t>
    </rPh>
    <rPh sb="10" eb="11">
      <t>テキ</t>
    </rPh>
    <rPh sb="13" eb="20">
      <t>カンケt</t>
    </rPh>
    <rPh sb="21" eb="29">
      <t>キニュ</t>
    </rPh>
    <phoneticPr fontId="1"/>
  </si>
  <si>
    <t>申請番号</t>
    <rPh sb="0" eb="2">
      <t>シンセイ</t>
    </rPh>
    <rPh sb="2" eb="4">
      <t>バンゴウ</t>
    </rPh>
    <phoneticPr fontId="1"/>
  </si>
  <si>
    <t>年齢</t>
    <rPh sb="0" eb="2">
      <t>ネンレイ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</si>
  <si>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</si>
  <si>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</si>
  <si>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</si>
  <si>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左記いずれかを選択してください。チェックがない場合は自宅とします。</t>
    <rPh sb="0" eb="2">
      <t>サキ</t>
    </rPh>
    <rPh sb="7" eb="9">
      <t>センタク</t>
    </rPh>
    <rPh sb="23" eb="25">
      <t>バアイ</t>
    </rPh>
    <rPh sb="26" eb="28">
      <t>ジタク</t>
    </rPh>
    <phoneticPr fontId="1"/>
  </si>
  <si>
    <t>7-</t>
    <phoneticPr fontId="1"/>
  </si>
  <si>
    <r>
      <t>&lt;調査研究</t>
    </r>
    <r>
      <rPr>
        <b/>
        <sz val="11"/>
        <rFont val="BIZ UD明朝 Medium"/>
        <family val="1"/>
        <charset val="128"/>
      </rPr>
      <t xml:space="preserve"> </t>
    </r>
    <r>
      <rPr>
        <b/>
        <sz val="24"/>
        <rFont val="BIZ UD明朝 Medium"/>
        <family val="1"/>
        <charset val="128"/>
      </rPr>
      <t>助成</t>
    </r>
    <r>
      <rPr>
        <b/>
        <sz val="11"/>
        <rFont val="BIZ UD明朝 Medium"/>
        <family val="1"/>
        <charset val="128"/>
      </rPr>
      <t xml:space="preserve">  </t>
    </r>
    <r>
      <rPr>
        <b/>
        <sz val="24"/>
        <rFont val="BIZ UD明朝 Medium"/>
        <family val="1"/>
        <charset val="128"/>
      </rPr>
      <t>申請書&gt;</t>
    </r>
    <phoneticPr fontId="1"/>
  </si>
  <si>
    <t>Ⅰ．研究計画の概要</t>
    <rPh sb="2" eb="9">
      <t>ケン</t>
    </rPh>
    <phoneticPr fontId="1"/>
  </si>
  <si>
    <r>
      <rPr>
        <sz val="14"/>
        <rFont val="BIZ UD明朝 Medium"/>
        <family val="1"/>
        <charset val="128"/>
      </rPr>
      <t>Ⅱ</t>
    </r>
    <r>
      <rPr>
        <b/>
        <sz val="14"/>
        <rFont val="BIZ UD明朝 Medium"/>
        <family val="1"/>
        <charset val="128"/>
      </rPr>
      <t>．助成金使用計画</t>
    </r>
    <rPh sb="2" eb="5">
      <t>jy</t>
    </rPh>
    <rPh sb="5" eb="7">
      <t>シヨウ</t>
    </rPh>
    <rPh sb="7" eb="9">
      <t>ケ</t>
    </rPh>
    <phoneticPr fontId="1"/>
  </si>
  <si>
    <t>令和 7 年</t>
    <rPh sb="0" eb="2">
      <t>レイワ</t>
    </rPh>
    <rPh sb="5" eb="6">
      <t>ネン</t>
    </rPh>
    <phoneticPr fontId="1"/>
  </si>
  <si>
    <t>男</t>
  </si>
  <si>
    <t xml:space="preserve">      公益財団法人ユニオン造形文化財団</t>
    <phoneticPr fontId="1"/>
  </si>
  <si>
    <t xml:space="preserve">       令和 7年度</t>
    <phoneticPr fontId="1"/>
  </si>
  <si>
    <t>（4）申請者（共同研究の場合は、代表研究者及び共同研究者）の当該研究に関する主要な業績（最近5年以内の著書、論文等）</t>
    <rPh sb="3" eb="6">
      <t>シン</t>
    </rPh>
    <rPh sb="7" eb="9">
      <t>キョウド</t>
    </rPh>
    <rPh sb="9" eb="11">
      <t>ケンキュ</t>
    </rPh>
    <rPh sb="12" eb="15">
      <t>バア</t>
    </rPh>
    <rPh sb="16" eb="18">
      <t>ダ</t>
    </rPh>
    <rPh sb="18" eb="21">
      <t>ケン</t>
    </rPh>
    <rPh sb="21" eb="23">
      <t>オヨb</t>
    </rPh>
    <rPh sb="23" eb="28">
      <t>キョウド</t>
    </rPh>
    <rPh sb="30" eb="32">
      <t>ト</t>
    </rPh>
    <rPh sb="32" eb="35">
      <t>ケンキュ</t>
    </rPh>
    <rPh sb="35" eb="38">
      <t>カンs</t>
    </rPh>
    <rPh sb="38" eb="41">
      <t>シュヨ</t>
    </rPh>
    <rPh sb="41" eb="43">
      <t>ギョウセk</t>
    </rPh>
    <rPh sb="44" eb="46">
      <t>サイキン</t>
    </rPh>
    <rPh sb="47" eb="51">
      <t>ネン</t>
    </rPh>
    <rPh sb="51" eb="53">
      <t>チョsy</t>
    </rPh>
    <rPh sb="54" eb="56">
      <t>ロンb</t>
    </rPh>
    <rPh sb="56" eb="57">
      <t>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</si>
</sst>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6" formatCode="&quot;¥&quot;#,##0;[Red]&quot;¥&quot;\-#,##0"/>
    <numFmt numFmtId="176" formatCode="#,##0;&quot;△ &quot;#,##0"/>
    <numFmt numFmtId="177" formatCode="#,##0\ &quot;円&quot;;&quot;▲ &quot;#,##0\ &quot;円&quot;"/>
    <numFmt numFmtId="178" formatCode="0.0%"/>
    <numFmt numFmtId="179" formatCode="000"/>
    <numFmt numFmtId="180" formatCode="0000000"/>
    <numFmt numFmtId="181" formatCode="#,##0_ "/>
    <numFmt numFmtId="182" formatCode="&quot;＠&quot;\ #,##0.000_ "/>
    <numFmt numFmtId="183" formatCode="#,##0_);[Red]\(#,##0\)"/>
    <numFmt numFmtId="184" formatCode="&quot;●&quot;"/>
    <numFmt numFmtId="185" formatCode="#,##0.0;&quot;△ &quot;#,##0.0"/>
    <numFmt numFmtId="186" formatCode="#,##0\ &quot;自&quot;&quot;社&quot;;&quot;△ &quot;#,##0\ &quot;自&quot;&quot;社&quot;"/>
    <numFmt numFmtId="187" formatCode="0&quot;丁&quot;"/>
    <numFmt numFmtId="188" formatCode="0&quot;台&quot;"/>
    <numFmt numFmtId="189" formatCode="#,##0.0&quot;kg&quot;;&quot;△ &quot;#,##0.0&quot;kg&quot;"/>
    <numFmt numFmtId="190" formatCode="#,##0&quot;枚&quot;;&quot;△ &quot;#,##0&quot;枚&quot;"/>
    <numFmt numFmtId="191" formatCode="#,##0;&quot;▲ &quot;#,##0"/>
    <numFmt numFmtId="192" formatCode="&quot;営&quot;&quot;業&quot;&quot;費&quot;\ \ 0.0%"/>
    <numFmt numFmtId="193" formatCode="#,##0_ &quot;円&quot;"/>
    <numFmt numFmtId="194" formatCode="@\ &quot;御中&quot;"/>
    <numFmt numFmtId="195" formatCode="yyyy&quot;年&quot;m&quot;月&quot;d&quot;日&quot;;@"/>
    <numFmt numFmtId="196" formatCode="#\ ?/6"/>
    <numFmt numFmtId="197" formatCode="#;\-#;&quot;0&quot;;@"/>
    <numFmt numFmtId="198" formatCode="m/d;@"/>
    <numFmt numFmtId="199" formatCode="#,##0.0_ ;[Red]\-#,##0.0\ "/>
    <numFmt numFmtId="200" formatCode="#,##0.0_ "/>
    <numFmt numFmtId="201" formatCode="#,##0.00;&quot;△ &quot;#,##0.00"/>
    <numFmt numFmtId="202" formatCode="0.0_);[Red]\(0.0\)"/>
    <numFmt numFmtId="203" formatCode="#,##0.00_ ;[Red]\-#,##0.00\ "/>
    <numFmt numFmtId="204" formatCode="#,##0_ ;[Red]\-#,##0\ "/>
    <numFmt numFmtId="205" formatCode="[&lt;=999]000;[&lt;=9999]000\-00;000\-0000"/>
  </numFmts>
  <fonts count="4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ＤＦＧ太楷書体"/>
      <family val="3"/>
      <charset val="128"/>
    </font>
    <font>
      <i/>
      <sz val="14"/>
      <name val="ＤＦＧ太楷書体"/>
      <family val="3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20"/>
      <name val="ＭＳ Ｐゴシック"/>
      <family val="3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9"/>
      <color rgb="FF00000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4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name val="BIZ UD明朝 Medium"/>
      <family val="1"/>
      <charset val="128"/>
    </font>
    <font>
      <sz val="22"/>
      <name val="BIZ UD明朝 Medium"/>
      <family val="1"/>
      <charset val="128"/>
    </font>
    <font>
      <sz val="11"/>
      <name val="BIZ UD明朝 Medium"/>
      <family val="1"/>
      <charset val="128"/>
    </font>
    <font>
      <u/>
      <sz val="11"/>
      <color theme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  <font>
      <b/>
      <sz val="24"/>
      <name val="BIZ UD明朝 Medium"/>
      <family val="1"/>
      <charset val="128"/>
    </font>
    <font>
      <b/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b/>
      <sz val="18"/>
      <name val="BIZ UD明朝 Medium"/>
      <family val="1"/>
      <charset val="128"/>
    </font>
    <font>
      <sz val="8"/>
      <name val="BIZ UD明朝 Medium"/>
      <family val="1"/>
      <charset val="128"/>
    </font>
    <font>
      <sz val="16"/>
      <name val="BIZ UD明朝 Medium"/>
      <family val="1"/>
      <charset val="128"/>
    </font>
    <font>
      <sz val="18"/>
      <name val="BIZ UD明朝 Medium"/>
      <family val="1"/>
      <charset val="128"/>
    </font>
    <font>
      <sz val="8.5"/>
      <name val="BIZ UD明朝 Medium"/>
      <family val="1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gray0625"/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</fills>
  <borders count="1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38" fontId="11" fillId="0" borderId="0" applyFont="0" applyFill="0" applyBorder="0" applyAlignment="0" applyProtection="0"/>
    <xf numFmtId="0" fontId="11" fillId="0" borderId="0"/>
    <xf numFmtId="38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927">
    <xf numFmtId="0" fontId="0" fillId="0" borderId="0" xfId="0"/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6" fillId="0" borderId="0" xfId="0" applyFont="1"/>
    <xf numFmtId="0" fontId="7" fillId="0" borderId="0" xfId="0" applyFont="1"/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183" fontId="3" fillId="0" borderId="7" xfId="0" applyNumberFormat="1" applyFont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6" fontId="3" fillId="0" borderId="1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179" fontId="7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79" fontId="7" fillId="0" borderId="13" xfId="0" applyNumberFormat="1" applyFont="1" applyBorder="1" applyAlignment="1">
      <alignment vertical="center"/>
    </xf>
    <xf numFmtId="0" fontId="7" fillId="0" borderId="14" xfId="0" quotePrefix="1" applyFont="1" applyBorder="1" applyAlignment="1">
      <alignment vertical="center" shrinkToFit="1"/>
    </xf>
    <xf numFmtId="0" fontId="7" fillId="0" borderId="15" xfId="0" applyFont="1" applyBorder="1" applyAlignment="1">
      <alignment vertical="center" shrinkToFit="1"/>
    </xf>
    <xf numFmtId="0" fontId="9" fillId="0" borderId="16" xfId="0" applyFont="1" applyBorder="1" applyAlignment="1">
      <alignment vertical="center" shrinkToFit="1"/>
    </xf>
    <xf numFmtId="0" fontId="7" fillId="0" borderId="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78" fontId="7" fillId="0" borderId="7" xfId="0" applyNumberFormat="1" applyFont="1" applyBorder="1" applyAlignment="1">
      <alignment vertical="center"/>
    </xf>
    <xf numFmtId="178" fontId="7" fillId="0" borderId="13" xfId="0" applyNumberFormat="1" applyFont="1" applyBorder="1" applyAlignment="1">
      <alignment vertical="center"/>
    </xf>
    <xf numFmtId="178" fontId="7" fillId="0" borderId="10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2" borderId="0" xfId="0" applyFont="1" applyFill="1" applyAlignment="1">
      <alignment horizontal="center" vertical="center" shrinkToFit="1"/>
    </xf>
    <xf numFmtId="176" fontId="7" fillId="2" borderId="0" xfId="0" applyNumberFormat="1" applyFont="1" applyFill="1" applyAlignment="1">
      <alignment horizontal="center" vertical="center" shrinkToFit="1"/>
    </xf>
    <xf numFmtId="0" fontId="7" fillId="0" borderId="10" xfId="0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11" xfId="0" applyFont="1" applyBorder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3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176" fontId="7" fillId="0" borderId="20" xfId="0" applyNumberFormat="1" applyFont="1" applyBorder="1" applyAlignment="1" applyProtection="1">
      <alignment vertical="center" shrinkToFit="1"/>
      <protection locked="0"/>
    </xf>
    <xf numFmtId="188" fontId="9" fillId="0" borderId="21" xfId="0" applyNumberFormat="1" applyFont="1" applyBorder="1" applyAlignment="1">
      <alignment vertical="center" shrinkToFit="1"/>
    </xf>
    <xf numFmtId="176" fontId="9" fillId="0" borderId="20" xfId="0" applyNumberFormat="1" applyFont="1" applyBorder="1" applyAlignment="1" applyProtection="1">
      <alignment vertical="center" shrinkToFit="1"/>
      <protection locked="0"/>
    </xf>
    <xf numFmtId="6" fontId="7" fillId="0" borderId="14" xfId="0" applyNumberFormat="1" applyFont="1" applyBorder="1" applyAlignment="1" applyProtection="1">
      <alignment horizontal="center" vertical="center" shrinkToFit="1"/>
      <protection locked="0"/>
    </xf>
    <xf numFmtId="6" fontId="7" fillId="0" borderId="22" xfId="0" applyNumberFormat="1" applyFont="1" applyBorder="1" applyAlignment="1" applyProtection="1">
      <alignment horizontal="center" vertical="center" shrinkToFit="1"/>
      <protection locked="0"/>
    </xf>
    <xf numFmtId="6" fontId="7" fillId="0" borderId="23" xfId="0" applyNumberFormat="1" applyFont="1" applyBorder="1" applyAlignment="1" applyProtection="1">
      <alignment horizontal="center" vertical="center" shrinkToFit="1"/>
      <protection locked="0"/>
    </xf>
    <xf numFmtId="6" fontId="7" fillId="0" borderId="15" xfId="0" applyNumberFormat="1" applyFont="1" applyBorder="1" applyAlignment="1" applyProtection="1">
      <alignment horizontal="center" vertical="center" shrinkToFit="1"/>
      <protection locked="0"/>
    </xf>
    <xf numFmtId="6" fontId="7" fillId="0" borderId="19" xfId="0" applyNumberFormat="1" applyFont="1" applyBorder="1" applyAlignment="1" applyProtection="1">
      <alignment horizontal="center" vertical="center" shrinkToFit="1"/>
      <protection locked="0"/>
    </xf>
    <xf numFmtId="184" fontId="7" fillId="0" borderId="24" xfId="0" applyNumberFormat="1" applyFont="1" applyBorder="1" applyAlignment="1" applyProtection="1">
      <alignment horizontal="center" vertical="center" shrinkToFit="1"/>
      <protection locked="0"/>
    </xf>
    <xf numFmtId="184" fontId="7" fillId="0" borderId="15" xfId="0" applyNumberFormat="1" applyFont="1" applyBorder="1" applyAlignment="1" applyProtection="1">
      <alignment horizontal="center" vertical="center" shrinkToFit="1"/>
      <protection locked="0"/>
    </xf>
    <xf numFmtId="184" fontId="7" fillId="0" borderId="18" xfId="0" applyNumberFormat="1" applyFont="1" applyBorder="1" applyAlignment="1" applyProtection="1">
      <alignment horizontal="center" vertical="center" shrinkToFit="1"/>
      <protection locked="0"/>
    </xf>
    <xf numFmtId="184" fontId="7" fillId="0" borderId="25" xfId="0" applyNumberFormat="1" applyFont="1" applyBorder="1" applyAlignment="1" applyProtection="1">
      <alignment horizontal="center" vertical="center" shrinkToFit="1"/>
      <protection locked="0"/>
    </xf>
    <xf numFmtId="187" fontId="7" fillId="0" borderId="26" xfId="0" applyNumberFormat="1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horizontal="center" vertical="center" shrinkToFit="1"/>
    </xf>
    <xf numFmtId="184" fontId="7" fillId="0" borderId="14" xfId="0" applyNumberFormat="1" applyFont="1" applyBorder="1" applyAlignment="1" applyProtection="1">
      <alignment horizontal="center" vertical="center" shrinkToFit="1"/>
      <protection locked="0"/>
    </xf>
    <xf numFmtId="187" fontId="7" fillId="0" borderId="27" xfId="0" applyNumberFormat="1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>
      <alignment horizontal="center" vertical="center" shrinkToFit="1"/>
    </xf>
    <xf numFmtId="187" fontId="7" fillId="0" borderId="28" xfId="0" applyNumberFormat="1" applyFont="1" applyBorder="1" applyAlignment="1" applyProtection="1">
      <alignment horizontal="center" vertical="center" shrinkToFit="1"/>
      <protection locked="0"/>
    </xf>
    <xf numFmtId="184" fontId="7" fillId="0" borderId="19" xfId="0" applyNumberFormat="1" applyFont="1" applyBorder="1" applyAlignment="1" applyProtection="1">
      <alignment horizontal="center" vertical="center" shrinkToFit="1"/>
      <protection locked="0"/>
    </xf>
    <xf numFmtId="184" fontId="7" fillId="0" borderId="29" xfId="0" applyNumberFormat="1" applyFont="1" applyBorder="1" applyAlignment="1" applyProtection="1">
      <alignment horizontal="center" vertical="center" shrinkToFit="1"/>
      <protection locked="0"/>
    </xf>
    <xf numFmtId="0" fontId="7" fillId="0" borderId="26" xfId="0" applyFont="1" applyBorder="1" applyAlignment="1" applyProtection="1">
      <alignment horizontal="center" vertical="center" shrinkToFit="1"/>
      <protection locked="0"/>
    </xf>
    <xf numFmtId="0" fontId="7" fillId="0" borderId="21" xfId="0" applyFont="1" applyBorder="1" applyAlignment="1">
      <alignment vertical="center" shrinkToFit="1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distributed" vertical="center" shrinkToFit="1"/>
    </xf>
    <xf numFmtId="191" fontId="7" fillId="0" borderId="31" xfId="0" applyNumberFormat="1" applyFont="1" applyBorder="1" applyAlignment="1">
      <alignment vertical="center" shrinkToFit="1"/>
    </xf>
    <xf numFmtId="178" fontId="7" fillId="0" borderId="22" xfId="0" applyNumberFormat="1" applyFont="1" applyBorder="1" applyAlignment="1" applyProtection="1">
      <alignment vertical="center" shrinkToFit="1"/>
      <protection locked="0"/>
    </xf>
    <xf numFmtId="191" fontId="7" fillId="0" borderId="22" xfId="0" applyNumberFormat="1" applyFont="1" applyBorder="1" applyAlignment="1">
      <alignment vertical="center" shrinkToFit="1"/>
    </xf>
    <xf numFmtId="0" fontId="9" fillId="0" borderId="32" xfId="0" applyFont="1" applyBorder="1" applyAlignment="1">
      <alignment horizontal="distributed" vertical="center" shrinkToFit="1"/>
    </xf>
    <xf numFmtId="191" fontId="7" fillId="0" borderId="32" xfId="0" applyNumberFormat="1" applyFont="1" applyBorder="1" applyAlignment="1" applyProtection="1">
      <alignment vertical="center" shrinkToFit="1"/>
      <protection locked="0"/>
    </xf>
    <xf numFmtId="0" fontId="7" fillId="0" borderId="33" xfId="0" applyFont="1" applyBorder="1" applyAlignment="1">
      <alignment horizontal="distributed" vertical="center" shrinkToFit="1"/>
    </xf>
    <xf numFmtId="191" fontId="7" fillId="0" borderId="33" xfId="0" applyNumberFormat="1" applyFont="1" applyBorder="1" applyAlignment="1">
      <alignment vertical="center" shrinkToFit="1"/>
    </xf>
    <xf numFmtId="0" fontId="7" fillId="0" borderId="31" xfId="0" applyFont="1" applyBorder="1" applyAlignment="1">
      <alignment vertical="center" shrinkToFit="1"/>
    </xf>
    <xf numFmtId="0" fontId="7" fillId="0" borderId="22" xfId="0" applyFont="1" applyBorder="1" applyAlignment="1">
      <alignment vertical="center" shrinkToFit="1"/>
    </xf>
    <xf numFmtId="0" fontId="3" fillId="0" borderId="3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7" fillId="0" borderId="23" xfId="0" applyFont="1" applyBorder="1" applyAlignment="1">
      <alignment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11" xfId="0" applyFont="1" applyFill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197" fontId="3" fillId="0" borderId="17" xfId="2" applyNumberFormat="1" applyFont="1" applyBorder="1" applyAlignment="1" applyProtection="1">
      <alignment horizontal="center" vertical="center"/>
      <protection locked="0"/>
    </xf>
    <xf numFmtId="197" fontId="3" fillId="0" borderId="37" xfId="2" applyNumberFormat="1" applyFont="1" applyBorder="1" applyAlignment="1" applyProtection="1">
      <alignment horizontal="center" vertical="center"/>
      <protection locked="0"/>
    </xf>
    <xf numFmtId="197" fontId="3" fillId="0" borderId="38" xfId="2" applyNumberFormat="1" applyFont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right"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0" borderId="21" xfId="2" applyFont="1" applyBorder="1" applyAlignment="1">
      <alignment vertical="center"/>
    </xf>
    <xf numFmtId="0" fontId="3" fillId="0" borderId="21" xfId="2" applyFont="1" applyBorder="1" applyAlignment="1" applyProtection="1">
      <alignment vertical="center"/>
      <protection locked="0"/>
    </xf>
    <xf numFmtId="0" fontId="3" fillId="0" borderId="20" xfId="2" applyFont="1" applyBorder="1" applyAlignme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39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3" fillId="0" borderId="40" xfId="2" applyFont="1" applyBorder="1" applyAlignment="1" applyProtection="1">
      <alignment vertical="center"/>
      <protection locked="0"/>
    </xf>
    <xf numFmtId="0" fontId="3" fillId="0" borderId="13" xfId="2" applyFont="1" applyBorder="1" applyAlignment="1" applyProtection="1">
      <alignment vertical="center"/>
      <protection locked="0"/>
    </xf>
    <xf numFmtId="0" fontId="3" fillId="0" borderId="41" xfId="2" applyFont="1" applyBorder="1" applyAlignment="1" applyProtection="1">
      <alignment vertical="center"/>
      <protection locked="0"/>
    </xf>
    <xf numFmtId="0" fontId="3" fillId="0" borderId="10" xfId="2" applyFont="1" applyBorder="1" applyAlignment="1" applyProtection="1">
      <alignment vertical="center"/>
      <protection locked="0"/>
    </xf>
    <xf numFmtId="0" fontId="3" fillId="0" borderId="31" xfId="2" applyFont="1" applyBorder="1" applyAlignment="1" applyProtection="1">
      <alignment horizontal="right" vertical="center" shrinkToFit="1"/>
      <protection locked="0"/>
    </xf>
    <xf numFmtId="0" fontId="3" fillId="2" borderId="42" xfId="2" applyFont="1" applyFill="1" applyBorder="1" applyAlignment="1">
      <alignment vertical="center"/>
    </xf>
    <xf numFmtId="0" fontId="3" fillId="2" borderId="11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vertical="center"/>
    </xf>
    <xf numFmtId="0" fontId="3" fillId="2" borderId="36" xfId="2" applyFont="1" applyFill="1" applyBorder="1" applyAlignment="1">
      <alignment horizontal="centerContinuous" vertical="center"/>
    </xf>
    <xf numFmtId="0" fontId="3" fillId="2" borderId="1" xfId="2" applyFont="1" applyFill="1" applyBorder="1" applyAlignment="1">
      <alignment horizontal="centerContinuous" vertical="center"/>
    </xf>
    <xf numFmtId="0" fontId="3" fillId="2" borderId="43" xfId="2" applyFont="1" applyFill="1" applyBorder="1" applyAlignment="1">
      <alignment vertical="center"/>
    </xf>
    <xf numFmtId="0" fontId="3" fillId="0" borderId="36" xfId="2" applyFont="1" applyBorder="1" applyAlignment="1">
      <alignment vertical="center"/>
    </xf>
    <xf numFmtId="196" fontId="3" fillId="0" borderId="12" xfId="2" applyNumberFormat="1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197" fontId="3" fillId="0" borderId="40" xfId="2" applyNumberFormat="1" applyFont="1" applyBorder="1" applyAlignment="1">
      <alignment horizontal="left" vertical="center"/>
    </xf>
    <xf numFmtId="197" fontId="3" fillId="0" borderId="41" xfId="2" applyNumberFormat="1" applyFont="1" applyBorder="1" applyAlignment="1">
      <alignment horizontal="left" vertical="center"/>
    </xf>
    <xf numFmtId="195" fontId="3" fillId="0" borderId="0" xfId="2" applyNumberFormat="1" applyFont="1" applyAlignment="1">
      <alignment horizontal="right" vertical="center"/>
    </xf>
    <xf numFmtId="197" fontId="3" fillId="0" borderId="13" xfId="2" applyNumberFormat="1" applyFont="1" applyBorder="1" applyAlignment="1">
      <alignment horizontal="left" vertical="center"/>
    </xf>
    <xf numFmtId="0" fontId="3" fillId="0" borderId="41" xfId="2" applyFont="1" applyBorder="1" applyAlignment="1">
      <alignment vertical="center"/>
    </xf>
    <xf numFmtId="0" fontId="3" fillId="0" borderId="40" xfId="2" applyFont="1" applyBorder="1" applyAlignment="1">
      <alignment horizontal="left" vertical="center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31" fontId="8" fillId="0" borderId="0" xfId="0" applyNumberFormat="1" applyFont="1" applyAlignment="1" applyProtection="1">
      <alignment horizontal="center" vertical="center" shrinkToFit="1"/>
      <protection locked="0"/>
    </xf>
    <xf numFmtId="183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2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 applyProtection="1">
      <alignment horizontal="center" vertical="center" shrinkToFit="1"/>
      <protection locked="0"/>
    </xf>
    <xf numFmtId="0" fontId="9" fillId="0" borderId="47" xfId="0" applyFont="1" applyBorder="1" applyAlignment="1" applyProtection="1">
      <alignment horizontal="center" vertical="center" shrinkToFit="1"/>
      <protection locked="0"/>
    </xf>
    <xf numFmtId="0" fontId="9" fillId="0" borderId="48" xfId="0" applyFont="1" applyBorder="1" applyAlignment="1" applyProtection="1">
      <alignment horizontal="center" vertical="center" shrinkToFit="1"/>
      <protection locked="0"/>
    </xf>
    <xf numFmtId="0" fontId="9" fillId="0" borderId="49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7" fillId="0" borderId="50" xfId="0" applyFont="1" applyBorder="1" applyAlignment="1" applyProtection="1">
      <alignment horizontal="center" vertical="center" shrinkToFit="1"/>
      <protection locked="0"/>
    </xf>
    <xf numFmtId="0" fontId="7" fillId="0" borderId="51" xfId="0" applyFont="1" applyBorder="1" applyAlignment="1" applyProtection="1">
      <alignment horizontal="center" vertical="center" shrinkToFit="1"/>
      <protection locked="0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176" fontId="7" fillId="0" borderId="20" xfId="0" applyNumberFormat="1" applyFont="1" applyBorder="1" applyAlignment="1" applyProtection="1">
      <alignment horizontal="right" vertical="center" shrinkToFit="1"/>
      <protection locked="0"/>
    </xf>
    <xf numFmtId="176" fontId="7" fillId="0" borderId="21" xfId="0" applyNumberFormat="1" applyFont="1" applyBorder="1" applyAlignment="1" applyProtection="1">
      <alignment horizontal="right" vertical="center" shrinkToFit="1"/>
      <protection locked="0"/>
    </xf>
    <xf numFmtId="176" fontId="7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0" borderId="30" xfId="0" applyNumberFormat="1" applyFont="1" applyBorder="1" applyAlignment="1" applyProtection="1">
      <alignment horizontal="right" vertical="center" shrinkToFit="1"/>
      <protection locked="0"/>
    </xf>
    <xf numFmtId="185" fontId="7" fillId="0" borderId="21" xfId="0" applyNumberFormat="1" applyFont="1" applyBorder="1" applyAlignment="1" applyProtection="1">
      <alignment horizontal="right" vertical="center" shrinkToFit="1"/>
      <protection locked="0"/>
    </xf>
    <xf numFmtId="185" fontId="7" fillId="0" borderId="16" xfId="0" applyNumberFormat="1" applyFont="1" applyBorder="1" applyAlignment="1" applyProtection="1">
      <alignment horizontal="right" vertical="center" shrinkToFit="1"/>
      <protection locked="0"/>
    </xf>
    <xf numFmtId="185" fontId="7" fillId="0" borderId="30" xfId="0" applyNumberFormat="1" applyFont="1" applyBorder="1" applyAlignment="1" applyProtection="1">
      <alignment horizontal="right" vertical="center" shrinkToFit="1"/>
      <protection locked="0"/>
    </xf>
    <xf numFmtId="176" fontId="9" fillId="0" borderId="30" xfId="0" applyNumberFormat="1" applyFont="1" applyBorder="1" applyAlignment="1" applyProtection="1">
      <alignment horizontal="right" vertical="center" shrinkToFit="1"/>
      <protection locked="0"/>
    </xf>
    <xf numFmtId="198" fontId="7" fillId="0" borderId="53" xfId="0" applyNumberFormat="1" applyFont="1" applyBorder="1" applyAlignment="1" applyProtection="1">
      <alignment horizontal="center" vertical="center" shrinkToFit="1"/>
      <protection locked="0"/>
    </xf>
    <xf numFmtId="198" fontId="7" fillId="0" borderId="16" xfId="0" applyNumberFormat="1" applyFont="1" applyBorder="1" applyAlignment="1" applyProtection="1">
      <alignment horizontal="center" vertical="center" shrinkToFit="1"/>
      <protection locked="0"/>
    </xf>
    <xf numFmtId="198" fontId="7" fillId="0" borderId="48" xfId="0" applyNumberFormat="1" applyFont="1" applyBorder="1" applyAlignment="1" applyProtection="1">
      <alignment horizontal="center" vertical="center" shrinkToFit="1"/>
      <protection locked="0"/>
    </xf>
    <xf numFmtId="198" fontId="7" fillId="0" borderId="49" xfId="0" applyNumberFormat="1" applyFont="1" applyBorder="1" applyAlignment="1" applyProtection="1">
      <alignment horizontal="center" vertical="center" shrinkToFit="1"/>
      <protection locked="0"/>
    </xf>
    <xf numFmtId="181" fontId="7" fillId="0" borderId="14" xfId="0" applyNumberFormat="1" applyFont="1" applyBorder="1" applyAlignment="1" applyProtection="1">
      <alignment horizontal="right" vertical="center" shrinkToFit="1"/>
      <protection locked="0"/>
    </xf>
    <xf numFmtId="0" fontId="3" fillId="0" borderId="9" xfId="2" applyFont="1" applyBorder="1" applyAlignment="1">
      <alignment horizontal="center" vertical="center"/>
    </xf>
    <xf numFmtId="176" fontId="9" fillId="0" borderId="21" xfId="0" applyNumberFormat="1" applyFont="1" applyBorder="1" applyAlignment="1" applyProtection="1">
      <alignment horizontal="right" vertical="center" shrinkToFit="1"/>
      <protection locked="0"/>
    </xf>
    <xf numFmtId="176" fontId="9" fillId="0" borderId="16" xfId="0" applyNumberFormat="1" applyFont="1" applyBorder="1" applyAlignment="1" applyProtection="1">
      <alignment horizontal="right" vertical="center" shrinkToFit="1"/>
      <protection locked="0"/>
    </xf>
    <xf numFmtId="0" fontId="9" fillId="0" borderId="53" xfId="0" applyFont="1" applyBorder="1" applyAlignment="1" applyProtection="1">
      <alignment horizontal="center"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188" fontId="9" fillId="0" borderId="19" xfId="0" applyNumberFormat="1" applyFont="1" applyBorder="1" applyAlignment="1">
      <alignment vertical="center" shrinkToFit="1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181" fontId="7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36" xfId="0" applyFont="1" applyBorder="1" applyAlignment="1">
      <alignment vertical="center" shrinkToFit="1"/>
    </xf>
    <xf numFmtId="184" fontId="7" fillId="0" borderId="54" xfId="0" applyNumberFormat="1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>
      <alignment vertical="center" shrinkToFit="1"/>
    </xf>
    <xf numFmtId="184" fontId="7" fillId="0" borderId="55" xfId="0" applyNumberFormat="1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vertical="center" shrinkToFit="1"/>
    </xf>
    <xf numFmtId="0" fontId="9" fillId="0" borderId="15" xfId="0" applyFont="1" applyBorder="1" applyAlignment="1">
      <alignment horizontal="left" vertical="center" shrinkToFit="1"/>
    </xf>
    <xf numFmtId="0" fontId="7" fillId="0" borderId="11" xfId="0" applyFont="1" applyBorder="1" applyAlignment="1">
      <alignment vertical="center" shrinkToFit="1"/>
    </xf>
    <xf numFmtId="176" fontId="7" fillId="0" borderId="11" xfId="0" applyNumberFormat="1" applyFont="1" applyBorder="1" applyAlignment="1" applyProtection="1">
      <alignment horizontal="right" vertical="center" shrinkToFit="1"/>
      <protection locked="0"/>
    </xf>
    <xf numFmtId="0" fontId="9" fillId="0" borderId="14" xfId="0" applyFont="1" applyBorder="1" applyAlignment="1">
      <alignment horizontal="left" vertical="center" shrinkToFit="1"/>
    </xf>
    <xf numFmtId="184" fontId="7" fillId="0" borderId="57" xfId="0" applyNumberFormat="1" applyFont="1" applyBorder="1" applyAlignment="1" applyProtection="1">
      <alignment horizontal="center" vertical="center" shrinkToFit="1"/>
      <protection locked="0"/>
    </xf>
    <xf numFmtId="6" fontId="7" fillId="0" borderId="36" xfId="0" applyNumberFormat="1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>
      <alignment horizontal="center" vertical="center" shrinkToFit="1"/>
    </xf>
    <xf numFmtId="0" fontId="18" fillId="0" borderId="0" xfId="0" applyFont="1" applyAlignment="1">
      <alignment vertical="center" textRotation="255" shrinkToFit="1"/>
    </xf>
    <xf numFmtId="0" fontId="7" fillId="0" borderId="0" xfId="0" applyFont="1" applyAlignment="1">
      <alignment horizontal="center" vertical="center" shrinkToFit="1"/>
    </xf>
    <xf numFmtId="0" fontId="7" fillId="0" borderId="58" xfId="0" applyFont="1" applyBorder="1" applyAlignment="1">
      <alignment horizontal="distributed" vertical="center" justifyLastLine="1" shrinkToFit="1"/>
    </xf>
    <xf numFmtId="0" fontId="7" fillId="0" borderId="9" xfId="0" applyFont="1" applyBorder="1" applyAlignment="1">
      <alignment horizontal="distributed" vertical="center" justifyLastLine="1" shrinkToFit="1"/>
    </xf>
    <xf numFmtId="0" fontId="7" fillId="0" borderId="10" xfId="0" applyFont="1" applyBorder="1" applyAlignment="1">
      <alignment horizontal="distributed" vertical="center" justifyLastLine="1" shrinkToFit="1"/>
    </xf>
    <xf numFmtId="0" fontId="14" fillId="0" borderId="0" xfId="2" applyFont="1" applyAlignment="1">
      <alignment horizontal="distributed" vertical="center"/>
    </xf>
    <xf numFmtId="0" fontId="16" fillId="0" borderId="0" xfId="2" applyFont="1" applyAlignment="1">
      <alignment vertical="center"/>
    </xf>
    <xf numFmtId="0" fontId="3" fillId="4" borderId="0" xfId="2" applyFont="1" applyFill="1" applyAlignment="1">
      <alignment horizontal="center" vertical="center"/>
    </xf>
    <xf numFmtId="0" fontId="3" fillId="3" borderId="59" xfId="2" applyFont="1" applyFill="1" applyBorder="1" applyAlignment="1">
      <alignment horizontal="center" vertical="center"/>
    </xf>
    <xf numFmtId="181" fontId="3" fillId="0" borderId="17" xfId="2" applyNumberFormat="1" applyFont="1" applyBorder="1" applyAlignment="1" applyProtection="1">
      <alignment vertical="center" shrinkToFit="1"/>
      <protection locked="0"/>
    </xf>
    <xf numFmtId="176" fontId="3" fillId="2" borderId="60" xfId="2" applyNumberFormat="1" applyFont="1" applyFill="1" applyBorder="1" applyAlignment="1">
      <alignment horizontal="center" vertical="center"/>
    </xf>
    <xf numFmtId="176" fontId="3" fillId="0" borderId="21" xfId="2" applyNumberFormat="1" applyFont="1" applyBorder="1" applyAlignment="1" applyProtection="1">
      <alignment horizontal="right" vertical="center" shrinkToFit="1"/>
      <protection locked="0"/>
    </xf>
    <xf numFmtId="176" fontId="3" fillId="0" borderId="61" xfId="2" applyNumberFormat="1" applyFont="1" applyBorder="1" applyAlignment="1">
      <alignment horizontal="right" vertical="center" shrinkToFit="1"/>
    </xf>
    <xf numFmtId="176" fontId="3" fillId="0" borderId="62" xfId="2" applyNumberFormat="1" applyFont="1" applyBorder="1" applyAlignment="1">
      <alignment horizontal="right" vertical="center" shrinkToFit="1"/>
    </xf>
    <xf numFmtId="176" fontId="3" fillId="0" borderId="63" xfId="2" applyNumberFormat="1" applyFont="1" applyBorder="1" applyAlignment="1">
      <alignment horizontal="right" vertical="center" shrinkToFit="1"/>
    </xf>
    <xf numFmtId="176" fontId="3" fillId="0" borderId="60" xfId="2" applyNumberFormat="1" applyFont="1" applyBorder="1" applyAlignment="1">
      <alignment horizontal="right" vertical="center" shrinkToFit="1"/>
    </xf>
    <xf numFmtId="176" fontId="3" fillId="0" borderId="21" xfId="2" applyNumberFormat="1" applyFont="1" applyBorder="1" applyAlignment="1">
      <alignment horizontal="right" vertical="center" shrinkToFit="1"/>
    </xf>
    <xf numFmtId="176" fontId="3" fillId="0" borderId="61" xfId="2" applyNumberFormat="1" applyFont="1" applyBorder="1" applyAlignment="1" applyProtection="1">
      <alignment horizontal="right" vertical="center" shrinkToFit="1"/>
      <protection locked="0"/>
    </xf>
    <xf numFmtId="176" fontId="3" fillId="0" borderId="64" xfId="2" applyNumberFormat="1" applyFont="1" applyBorder="1" applyAlignment="1">
      <alignment horizontal="right" vertical="center" shrinkToFit="1"/>
    </xf>
    <xf numFmtId="176" fontId="3" fillId="0" borderId="65" xfId="2" applyNumberFormat="1" applyFont="1" applyBorder="1" applyAlignment="1">
      <alignment horizontal="right" vertical="center" shrinkToFit="1"/>
    </xf>
    <xf numFmtId="201" fontId="3" fillId="0" borderId="21" xfId="2" applyNumberFormat="1" applyFont="1" applyBorder="1" applyAlignment="1" applyProtection="1">
      <alignment horizontal="right" vertical="center" shrinkToFit="1"/>
      <protection locked="0"/>
    </xf>
    <xf numFmtId="201" fontId="3" fillId="0" borderId="19" xfId="2" applyNumberFormat="1" applyFont="1" applyBorder="1" applyAlignment="1" applyProtection="1">
      <alignment horizontal="right" vertical="center" shrinkToFit="1"/>
      <protection locked="0"/>
    </xf>
    <xf numFmtId="201" fontId="3" fillId="2" borderId="11" xfId="2" applyNumberFormat="1" applyFont="1" applyFill="1" applyBorder="1" applyAlignment="1">
      <alignment horizontal="centerContinuous" vertical="center"/>
    </xf>
    <xf numFmtId="0" fontId="8" fillId="5" borderId="1" xfId="0" applyFont="1" applyFill="1" applyBorder="1" applyAlignment="1">
      <alignment horizontal="centerContinuous" vertical="center"/>
    </xf>
    <xf numFmtId="0" fontId="8" fillId="5" borderId="2" xfId="0" applyFont="1" applyFill="1" applyBorder="1" applyAlignment="1">
      <alignment horizontal="centerContinuous" vertical="center"/>
    </xf>
    <xf numFmtId="179" fontId="8" fillId="0" borderId="36" xfId="0" applyNumberFormat="1" applyFont="1" applyBorder="1" applyAlignment="1" applyProtection="1">
      <alignment horizontal="center" vertical="center"/>
      <protection locked="0"/>
    </xf>
    <xf numFmtId="179" fontId="17" fillId="5" borderId="36" xfId="0" applyNumberFormat="1" applyFont="1" applyFill="1" applyBorder="1" applyAlignment="1" applyProtection="1">
      <alignment horizontal="center" vertical="center"/>
      <protection locked="0"/>
    </xf>
    <xf numFmtId="190" fontId="3" fillId="0" borderId="31" xfId="2" applyNumberFormat="1" applyFont="1" applyBorder="1" applyAlignment="1" applyProtection="1">
      <alignment horizontal="left" vertical="center" shrinkToFit="1"/>
      <protection locked="0"/>
    </xf>
    <xf numFmtId="190" fontId="3" fillId="0" borderId="22" xfId="2" applyNumberFormat="1" applyFont="1" applyBorder="1" applyAlignment="1" applyProtection="1">
      <alignment horizontal="left" vertical="center" shrinkToFit="1"/>
      <protection locked="0"/>
    </xf>
    <xf numFmtId="197" fontId="3" fillId="0" borderId="66" xfId="2" applyNumberFormat="1" applyFont="1" applyBorder="1" applyAlignment="1">
      <alignment horizontal="center" vertical="center"/>
    </xf>
    <xf numFmtId="197" fontId="3" fillId="0" borderId="67" xfId="2" applyNumberFormat="1" applyFont="1" applyBorder="1" applyAlignment="1">
      <alignment horizontal="center" vertical="center"/>
    </xf>
    <xf numFmtId="176" fontId="3" fillId="0" borderId="19" xfId="2" applyNumberFormat="1" applyFont="1" applyBorder="1" applyAlignment="1" applyProtection="1">
      <alignment horizontal="right" vertical="center" shrinkToFit="1"/>
      <protection locked="0"/>
    </xf>
    <xf numFmtId="181" fontId="7" fillId="0" borderId="52" xfId="0" applyNumberFormat="1" applyFont="1" applyBorder="1" applyAlignment="1" applyProtection="1">
      <alignment horizontal="center" vertical="center" shrinkToFit="1"/>
      <protection locked="0"/>
    </xf>
    <xf numFmtId="181" fontId="7" fillId="0" borderId="50" xfId="0" applyNumberFormat="1" applyFont="1" applyBorder="1" applyAlignment="1" applyProtection="1">
      <alignment horizontal="center" vertical="center" shrinkToFit="1"/>
      <protection locked="0"/>
    </xf>
    <xf numFmtId="181" fontId="7" fillId="0" borderId="68" xfId="0" applyNumberFormat="1" applyFont="1" applyBorder="1" applyAlignment="1" applyProtection="1">
      <alignment horizontal="center" vertical="center" shrinkToFit="1"/>
      <protection locked="0"/>
    </xf>
    <xf numFmtId="181" fontId="7" fillId="0" borderId="51" xfId="0" applyNumberFormat="1" applyFont="1" applyBorder="1" applyAlignment="1" applyProtection="1">
      <alignment horizontal="center" vertical="center" shrinkToFit="1"/>
      <protection locked="0"/>
    </xf>
    <xf numFmtId="181" fontId="7" fillId="0" borderId="69" xfId="0" applyNumberFormat="1" applyFont="1" applyBorder="1" applyAlignment="1" applyProtection="1">
      <alignment horizontal="center" vertical="center" shrinkToFit="1"/>
      <protection locked="0"/>
    </xf>
    <xf numFmtId="204" fontId="7" fillId="0" borderId="50" xfId="0" applyNumberFormat="1" applyFont="1" applyBorder="1" applyAlignment="1" applyProtection="1">
      <alignment horizontal="center" vertical="center" shrinkToFit="1"/>
      <protection locked="0"/>
    </xf>
    <xf numFmtId="204" fontId="7" fillId="0" borderId="52" xfId="0" applyNumberFormat="1" applyFont="1" applyBorder="1" applyAlignment="1" applyProtection="1">
      <alignment horizontal="center" vertical="center" shrinkToFit="1"/>
      <protection locked="0"/>
    </xf>
    <xf numFmtId="204" fontId="7" fillId="0" borderId="51" xfId="0" applyNumberFormat="1" applyFont="1" applyBorder="1" applyAlignment="1" applyProtection="1">
      <alignment horizontal="center" vertical="center" shrinkToFit="1"/>
      <protection locked="0"/>
    </xf>
    <xf numFmtId="196" fontId="3" fillId="0" borderId="16" xfId="2" applyNumberFormat="1" applyFont="1" applyBorder="1" applyAlignment="1" applyProtection="1">
      <alignment vertical="center" shrinkToFit="1"/>
      <protection locked="0"/>
    </xf>
    <xf numFmtId="196" fontId="3" fillId="0" borderId="20" xfId="2" applyNumberFormat="1" applyFont="1" applyBorder="1" applyAlignment="1" applyProtection="1">
      <alignment vertical="center" shrinkToFit="1"/>
      <protection locked="0"/>
    </xf>
    <xf numFmtId="196" fontId="7" fillId="0" borderId="47" xfId="0" applyNumberFormat="1" applyFont="1" applyBorder="1" applyAlignment="1" applyProtection="1">
      <alignment vertical="center" shrinkToFit="1"/>
      <protection locked="0"/>
    </xf>
    <xf numFmtId="196" fontId="7" fillId="0" borderId="48" xfId="0" applyNumberFormat="1" applyFont="1" applyBorder="1" applyAlignment="1" applyProtection="1">
      <alignment vertical="center" shrinkToFit="1"/>
      <protection locked="0"/>
    </xf>
    <xf numFmtId="196" fontId="3" fillId="0" borderId="53" xfId="2" applyNumberFormat="1" applyFont="1" applyBorder="1" applyAlignment="1" applyProtection="1">
      <alignment horizontal="left" vertical="top" shrinkToFit="1"/>
      <protection locked="0"/>
    </xf>
    <xf numFmtId="176" fontId="3" fillId="0" borderId="70" xfId="2" applyNumberFormat="1" applyFont="1" applyBorder="1" applyAlignment="1">
      <alignment horizontal="right" vertical="center" shrinkToFit="1"/>
    </xf>
    <xf numFmtId="197" fontId="3" fillId="3" borderId="17" xfId="2" applyNumberFormat="1" applyFont="1" applyFill="1" applyBorder="1" applyAlignment="1" applyProtection="1">
      <alignment horizontal="center" vertical="center"/>
      <protection locked="0"/>
    </xf>
    <xf numFmtId="197" fontId="3" fillId="3" borderId="38" xfId="2" applyNumberFormat="1" applyFont="1" applyFill="1" applyBorder="1" applyAlignment="1" applyProtection="1">
      <alignment horizontal="center" vertical="center"/>
      <protection locked="0"/>
    </xf>
    <xf numFmtId="197" fontId="3" fillId="3" borderId="71" xfId="2" applyNumberFormat="1" applyFont="1" applyFill="1" applyBorder="1" applyAlignment="1" applyProtection="1">
      <alignment horizontal="center" vertical="center"/>
      <protection locked="0"/>
    </xf>
    <xf numFmtId="197" fontId="3" fillId="3" borderId="67" xfId="2" applyNumberFormat="1" applyFont="1" applyFill="1" applyBorder="1" applyAlignment="1">
      <alignment horizontal="center" vertical="center"/>
    </xf>
    <xf numFmtId="0" fontId="3" fillId="3" borderId="21" xfId="2" applyFont="1" applyFill="1" applyBorder="1" applyAlignment="1" applyProtection="1">
      <alignment vertical="center"/>
      <protection locked="0"/>
    </xf>
    <xf numFmtId="0" fontId="3" fillId="3" borderId="21" xfId="2" applyFont="1" applyFill="1" applyBorder="1" applyAlignment="1">
      <alignment vertical="center"/>
    </xf>
    <xf numFmtId="0" fontId="3" fillId="3" borderId="0" xfId="2" applyFont="1" applyFill="1" applyAlignment="1">
      <alignment vertical="center"/>
    </xf>
    <xf numFmtId="197" fontId="3" fillId="3" borderId="12" xfId="2" applyNumberFormat="1" applyFont="1" applyFill="1" applyBorder="1" applyAlignment="1" applyProtection="1">
      <alignment horizontal="center" vertical="center"/>
      <protection locked="0"/>
    </xf>
    <xf numFmtId="197" fontId="3" fillId="3" borderId="72" xfId="2" applyNumberFormat="1" applyFont="1" applyFill="1" applyBorder="1" applyAlignment="1">
      <alignment horizontal="center" vertical="center"/>
    </xf>
    <xf numFmtId="0" fontId="3" fillId="3" borderId="0" xfId="2" applyFont="1" applyFill="1" applyAlignment="1" applyProtection="1">
      <alignment vertical="center"/>
      <protection locked="0"/>
    </xf>
    <xf numFmtId="0" fontId="3" fillId="3" borderId="73" xfId="2" applyFont="1" applyFill="1" applyBorder="1" applyAlignment="1">
      <alignment horizontal="center" vertical="center"/>
    </xf>
    <xf numFmtId="176" fontId="3" fillId="0" borderId="74" xfId="2" applyNumberFormat="1" applyFont="1" applyBorder="1" applyAlignment="1">
      <alignment horizontal="right" vertical="center" shrinkToFit="1"/>
    </xf>
    <xf numFmtId="202" fontId="3" fillId="0" borderId="24" xfId="1" applyNumberFormat="1" applyFont="1" applyFill="1" applyBorder="1" applyAlignment="1" applyProtection="1">
      <alignment vertical="center" shrinkToFit="1"/>
      <protection locked="0"/>
    </xf>
    <xf numFmtId="202" fontId="3" fillId="0" borderId="15" xfId="1" applyNumberFormat="1" applyFont="1" applyFill="1" applyBorder="1" applyAlignment="1" applyProtection="1">
      <alignment vertical="center" shrinkToFit="1"/>
      <protection locked="0"/>
    </xf>
    <xf numFmtId="202" fontId="3" fillId="0" borderId="19" xfId="1" applyNumberFormat="1" applyFont="1" applyFill="1" applyBorder="1" applyAlignment="1" applyProtection="1">
      <alignment vertical="center" shrinkToFit="1"/>
      <protection locked="0"/>
    </xf>
    <xf numFmtId="0" fontId="3" fillId="2" borderId="36" xfId="2" applyFont="1" applyFill="1" applyBorder="1" applyAlignment="1">
      <alignment horizontal="center" vertical="center"/>
    </xf>
    <xf numFmtId="202" fontId="3" fillId="0" borderId="31" xfId="1" applyNumberFormat="1" applyFont="1" applyFill="1" applyBorder="1" applyAlignment="1" applyProtection="1">
      <alignment vertical="center" shrinkToFit="1"/>
      <protection locked="0"/>
    </xf>
    <xf numFmtId="202" fontId="3" fillId="0" borderId="22" xfId="1" applyNumberFormat="1" applyFont="1" applyFill="1" applyBorder="1" applyAlignment="1" applyProtection="1">
      <alignment vertical="center" shrinkToFit="1"/>
      <protection locked="0"/>
    </xf>
    <xf numFmtId="202" fontId="3" fillId="0" borderId="23" xfId="1" applyNumberFormat="1" applyFont="1" applyFill="1" applyBorder="1" applyAlignment="1" applyProtection="1">
      <alignment vertical="center" shrinkToFit="1"/>
      <protection locked="0"/>
    </xf>
    <xf numFmtId="176" fontId="3" fillId="0" borderId="14" xfId="2" applyNumberFormat="1" applyFont="1" applyBorder="1" applyAlignment="1" applyProtection="1">
      <alignment vertical="center" shrinkToFit="1"/>
      <protection locked="0"/>
    </xf>
    <xf numFmtId="176" fontId="3" fillId="0" borderId="15" xfId="2" applyNumberFormat="1" applyFont="1" applyBorder="1" applyAlignment="1" applyProtection="1">
      <alignment vertical="center" shrinkToFit="1"/>
      <protection locked="0"/>
    </xf>
    <xf numFmtId="176" fontId="3" fillId="2" borderId="2" xfId="2" applyNumberFormat="1" applyFont="1" applyFill="1" applyBorder="1" applyAlignment="1">
      <alignment horizontal="centerContinuous" vertical="center"/>
    </xf>
    <xf numFmtId="176" fontId="3" fillId="0" borderId="75" xfId="2" applyNumberFormat="1" applyFont="1" applyBorder="1" applyAlignment="1" applyProtection="1">
      <alignment vertical="center" shrinkToFit="1"/>
      <protection locked="0"/>
    </xf>
    <xf numFmtId="176" fontId="3" fillId="0" borderId="22" xfId="2" applyNumberFormat="1" applyFont="1" applyBorder="1" applyAlignment="1" applyProtection="1">
      <alignment vertical="center" shrinkToFit="1"/>
      <protection locked="0"/>
    </xf>
    <xf numFmtId="0" fontId="3" fillId="3" borderId="76" xfId="2" applyFont="1" applyFill="1" applyBorder="1" applyAlignment="1">
      <alignment horizontal="center" vertical="center"/>
    </xf>
    <xf numFmtId="176" fontId="3" fillId="2" borderId="77" xfId="2" applyNumberFormat="1" applyFont="1" applyFill="1" applyBorder="1" applyAlignment="1">
      <alignment horizontal="center" vertical="center"/>
    </xf>
    <xf numFmtId="176" fontId="3" fillId="0" borderId="75" xfId="2" applyNumberFormat="1" applyFont="1" applyBorder="1" applyAlignment="1" applyProtection="1">
      <alignment horizontal="right" vertical="center" shrinkToFit="1"/>
      <protection locked="0"/>
    </xf>
    <xf numFmtId="176" fontId="3" fillId="0" borderId="23" xfId="2" applyNumberFormat="1" applyFont="1" applyBorder="1" applyAlignment="1" applyProtection="1">
      <alignment horizontal="right" vertical="center" shrinkToFit="1"/>
      <protection locked="0"/>
    </xf>
    <xf numFmtId="176" fontId="3" fillId="0" borderId="23" xfId="2" applyNumberFormat="1" applyFont="1" applyBorder="1" applyAlignment="1" applyProtection="1">
      <alignment vertical="center" shrinkToFit="1"/>
      <protection locked="0"/>
    </xf>
    <xf numFmtId="176" fontId="3" fillId="0" borderId="19" xfId="2" applyNumberFormat="1" applyFont="1" applyBorder="1" applyAlignment="1" applyProtection="1">
      <alignment vertical="center" shrinkToFit="1"/>
      <protection locked="0"/>
    </xf>
    <xf numFmtId="196" fontId="3" fillId="0" borderId="36" xfId="2" applyNumberFormat="1" applyFont="1" applyBorder="1" applyAlignment="1">
      <alignment horizontal="left" vertical="center"/>
    </xf>
    <xf numFmtId="0" fontId="3" fillId="0" borderId="36" xfId="2" applyFont="1" applyBorder="1" applyAlignment="1">
      <alignment horizontal="left" vertical="center"/>
    </xf>
    <xf numFmtId="6" fontId="7" fillId="0" borderId="2" xfId="0" applyNumberFormat="1" applyFont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vertical="center" shrinkToFit="1"/>
      <protection locked="0"/>
    </xf>
    <xf numFmtId="0" fontId="9" fillId="2" borderId="35" xfId="0" applyFont="1" applyFill="1" applyBorder="1" applyAlignment="1" applyProtection="1">
      <alignment vertical="center" shrinkToFit="1"/>
      <protection locked="0"/>
    </xf>
    <xf numFmtId="176" fontId="3" fillId="2" borderId="36" xfId="2" applyNumberFormat="1" applyFont="1" applyFill="1" applyBorder="1" applyAlignment="1">
      <alignment horizontal="center" vertical="center"/>
    </xf>
    <xf numFmtId="0" fontId="3" fillId="2" borderId="36" xfId="2" applyFont="1" applyFill="1" applyBorder="1" applyAlignment="1">
      <alignment horizontal="left" vertical="center"/>
    </xf>
    <xf numFmtId="200" fontId="3" fillId="0" borderId="75" xfId="2" applyNumberFormat="1" applyFont="1" applyBorder="1" applyAlignment="1" applyProtection="1">
      <alignment horizontal="right" vertical="center" shrinkToFit="1"/>
      <protection locked="0"/>
    </xf>
    <xf numFmtId="200" fontId="3" fillId="0" borderId="23" xfId="2" applyNumberFormat="1" applyFont="1" applyBorder="1" applyAlignment="1" applyProtection="1">
      <alignment horizontal="right" vertical="center" shrinkToFit="1"/>
      <protection locked="0"/>
    </xf>
    <xf numFmtId="0" fontId="3" fillId="0" borderId="22" xfId="2" applyFont="1" applyBorder="1" applyAlignment="1" applyProtection="1">
      <alignment horizontal="right" vertical="center" shrinkToFit="1"/>
      <protection locked="0"/>
    </xf>
    <xf numFmtId="0" fontId="3" fillId="0" borderId="30" xfId="2" applyFont="1" applyBorder="1" applyAlignment="1" applyProtection="1">
      <alignment horizontal="left" vertical="center" shrinkToFit="1"/>
      <protection locked="0"/>
    </xf>
    <xf numFmtId="176" fontId="3" fillId="0" borderId="31" xfId="2" applyNumberFormat="1" applyFont="1" applyBorder="1" applyAlignment="1" applyProtection="1">
      <alignment vertical="center" shrinkToFit="1"/>
      <protection locked="0"/>
    </xf>
    <xf numFmtId="176" fontId="3" fillId="0" borderId="24" xfId="2" applyNumberFormat="1" applyFont="1" applyBorder="1" applyAlignment="1" applyProtection="1">
      <alignment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3" fillId="0" borderId="16" xfId="2" applyFont="1" applyBorder="1" applyAlignment="1" applyProtection="1">
      <alignment horizontal="left" vertical="center" shrinkToFit="1"/>
      <protection locked="0"/>
    </xf>
    <xf numFmtId="0" fontId="3" fillId="0" borderId="53" xfId="2" applyFont="1" applyBorder="1" applyAlignment="1" applyProtection="1">
      <alignment horizontal="left" vertical="center" shrinkToFit="1"/>
      <protection locked="0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6" fillId="0" borderId="147" xfId="0" applyFont="1" applyBorder="1" applyAlignment="1">
      <alignment horizontal="center" vertical="center" shrinkToFit="1"/>
    </xf>
    <xf numFmtId="0" fontId="26" fillId="0" borderId="126" xfId="0" applyFont="1" applyBorder="1" applyAlignment="1" applyProtection="1">
      <alignment horizontal="center" vertical="center" shrinkToFit="1"/>
      <protection locked="0"/>
    </xf>
    <xf numFmtId="0" fontId="26" fillId="0" borderId="6" xfId="0" applyFont="1" applyBorder="1" applyAlignment="1">
      <alignment vertical="center"/>
    </xf>
    <xf numFmtId="183" fontId="26" fillId="0" borderId="7" xfId="0" applyNumberFormat="1" applyFont="1" applyBorder="1" applyAlignment="1">
      <alignment vertical="center"/>
    </xf>
    <xf numFmtId="183" fontId="26" fillId="0" borderId="0" xfId="0" applyNumberFormat="1" applyFont="1" applyAlignment="1">
      <alignment vertical="center"/>
    </xf>
    <xf numFmtId="0" fontId="26" fillId="0" borderId="9" xfId="0" applyFont="1" applyBorder="1" applyAlignment="1">
      <alignment vertical="center"/>
    </xf>
    <xf numFmtId="176" fontId="26" fillId="0" borderId="10" xfId="0" applyNumberFormat="1" applyFont="1" applyBorder="1" applyAlignment="1">
      <alignment vertical="center"/>
    </xf>
    <xf numFmtId="176" fontId="26" fillId="0" borderId="0" xfId="0" applyNumberFormat="1" applyFont="1" applyAlignment="1">
      <alignment vertical="center"/>
    </xf>
    <xf numFmtId="179" fontId="26" fillId="0" borderId="0" xfId="0" applyNumberFormat="1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178" fontId="26" fillId="0" borderId="2" xfId="0" applyNumberFormat="1" applyFont="1" applyBorder="1" applyAlignment="1">
      <alignment vertical="center"/>
    </xf>
    <xf numFmtId="178" fontId="26" fillId="0" borderId="0" xfId="0" applyNumberFormat="1" applyFont="1" applyAlignment="1">
      <alignment vertical="center"/>
    </xf>
    <xf numFmtId="0" fontId="26" fillId="0" borderId="36" xfId="0" applyFont="1" applyBorder="1" applyAlignment="1">
      <alignment vertical="center"/>
    </xf>
    <xf numFmtId="179" fontId="26" fillId="0" borderId="7" xfId="0" applyNumberFormat="1" applyFont="1" applyBorder="1" applyAlignment="1">
      <alignment vertical="center"/>
    </xf>
    <xf numFmtId="179" fontId="26" fillId="0" borderId="13" xfId="0" applyNumberFormat="1" applyFont="1" applyBorder="1" applyAlignment="1">
      <alignment vertical="center"/>
    </xf>
    <xf numFmtId="179" fontId="26" fillId="0" borderId="10" xfId="0" applyNumberFormat="1" applyFont="1" applyBorder="1" applyAlignment="1">
      <alignment vertical="center"/>
    </xf>
    <xf numFmtId="178" fontId="26" fillId="0" borderId="7" xfId="0" applyNumberFormat="1" applyFont="1" applyBorder="1" applyAlignment="1">
      <alignment vertical="center"/>
    </xf>
    <xf numFmtId="178" fontId="26" fillId="0" borderId="13" xfId="0" applyNumberFormat="1" applyFont="1" applyBorder="1" applyAlignment="1">
      <alignment vertical="center"/>
    </xf>
    <xf numFmtId="178" fontId="26" fillId="0" borderId="10" xfId="0" applyNumberFormat="1" applyFont="1" applyBorder="1" applyAlignment="1">
      <alignment vertical="center"/>
    </xf>
    <xf numFmtId="0" fontId="26" fillId="0" borderId="7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0" fontId="26" fillId="0" borderId="10" xfId="0" applyFont="1" applyBorder="1" applyAlignment="1">
      <alignment vertical="center"/>
    </xf>
    <xf numFmtId="0" fontId="26" fillId="0" borderId="36" xfId="2" applyFont="1" applyBorder="1" applyAlignment="1">
      <alignment vertical="center"/>
    </xf>
    <xf numFmtId="196" fontId="26" fillId="0" borderId="36" xfId="2" applyNumberFormat="1" applyFont="1" applyBorder="1" applyAlignment="1">
      <alignment horizontal="left" vertical="center"/>
    </xf>
    <xf numFmtId="0" fontId="26" fillId="0" borderId="36" xfId="2" applyFont="1" applyBorder="1" applyAlignment="1">
      <alignment horizontal="left" vertical="center"/>
    </xf>
    <xf numFmtId="0" fontId="26" fillId="0" borderId="41" xfId="2" applyFont="1" applyBorder="1" applyAlignment="1">
      <alignment vertical="center"/>
    </xf>
    <xf numFmtId="0" fontId="25" fillId="0" borderId="0" xfId="0" applyFont="1" applyAlignment="1">
      <alignment vertical="center" wrapText="1"/>
    </xf>
    <xf numFmtId="0" fontId="26" fillId="0" borderId="0" xfId="0" applyFont="1" applyAlignment="1" applyProtection="1">
      <alignment vertical="center"/>
      <protection locked="0"/>
    </xf>
    <xf numFmtId="0" fontId="26" fillId="0" borderId="0" xfId="0" applyFont="1" applyAlignment="1">
      <alignment vertical="center" wrapText="1"/>
    </xf>
    <xf numFmtId="0" fontId="31" fillId="0" borderId="0" xfId="0" applyFont="1" applyAlignment="1">
      <alignment vertical="center"/>
    </xf>
    <xf numFmtId="0" fontId="36" fillId="0" borderId="0" xfId="0" applyFont="1" applyAlignment="1" applyProtection="1">
      <alignment vertical="center"/>
      <protection hidden="1"/>
    </xf>
    <xf numFmtId="0" fontId="26" fillId="0" borderId="138" xfId="0" applyFont="1" applyBorder="1" applyAlignment="1">
      <alignment vertical="center"/>
    </xf>
    <xf numFmtId="0" fontId="26" fillId="0" borderId="135" xfId="0" applyFont="1" applyBorder="1" applyAlignment="1">
      <alignment vertical="center"/>
    </xf>
    <xf numFmtId="0" fontId="25" fillId="11" borderId="0" xfId="0" applyFont="1" applyFill="1" applyAlignment="1">
      <alignment horizontal="center" vertical="center" shrinkToFit="1"/>
    </xf>
    <xf numFmtId="0" fontId="25" fillId="0" borderId="0" xfId="0" applyFont="1" applyAlignment="1">
      <alignment horizontal="center" vertical="center" shrinkToFit="1"/>
    </xf>
    <xf numFmtId="0" fontId="3" fillId="4" borderId="0" xfId="2" applyFont="1" applyFill="1" applyAlignment="1">
      <alignment horizontal="center" vertical="center"/>
    </xf>
    <xf numFmtId="0" fontId="4" fillId="0" borderId="85" xfId="2" applyFont="1" applyBorder="1" applyAlignment="1" applyProtection="1">
      <alignment horizontal="center" vertical="center" shrinkToFit="1"/>
      <protection locked="0"/>
    </xf>
    <xf numFmtId="0" fontId="4" fillId="0" borderId="53" xfId="2" applyFont="1" applyBorder="1" applyAlignment="1" applyProtection="1">
      <alignment horizontal="center" vertical="center" shrinkToFit="1"/>
      <protection locked="0"/>
    </xf>
    <xf numFmtId="200" fontId="4" fillId="0" borderId="86" xfId="2" applyNumberFormat="1" applyFont="1" applyBorder="1" applyAlignment="1" applyProtection="1">
      <alignment horizontal="center" vertical="center" shrinkToFit="1"/>
      <protection locked="0"/>
    </xf>
    <xf numFmtId="200" fontId="4" fillId="0" borderId="41" xfId="2" applyNumberFormat="1" applyFont="1" applyBorder="1" applyAlignment="1" applyProtection="1">
      <alignment horizontal="center" vertical="center" shrinkToFit="1"/>
      <protection locked="0"/>
    </xf>
    <xf numFmtId="176" fontId="4" fillId="0" borderId="87" xfId="2" applyNumberFormat="1" applyFont="1" applyBorder="1" applyAlignment="1">
      <alignment horizontal="center" vertical="center" shrinkToFit="1"/>
    </xf>
    <xf numFmtId="176" fontId="4" fillId="0" borderId="60" xfId="2" applyNumberFormat="1" applyFont="1" applyBorder="1" applyAlignment="1">
      <alignment horizontal="center" vertical="center" shrinkToFit="1"/>
    </xf>
    <xf numFmtId="0" fontId="3" fillId="0" borderId="84" xfId="2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0" xfId="2" applyFont="1" applyAlignment="1">
      <alignment horizontal="center" vertical="center"/>
    </xf>
    <xf numFmtId="0" fontId="12" fillId="6" borderId="0" xfId="2" applyFont="1" applyFill="1" applyAlignment="1">
      <alignment horizontal="center" vertical="center" shrinkToFit="1"/>
    </xf>
    <xf numFmtId="194" fontId="5" fillId="0" borderId="9" xfId="2" applyNumberFormat="1" applyFont="1" applyBorder="1" applyAlignment="1" applyProtection="1">
      <alignment vertical="center" shrinkToFit="1"/>
      <protection locked="0"/>
    </xf>
    <xf numFmtId="0" fontId="14" fillId="0" borderId="0" xfId="2" applyFont="1" applyAlignment="1">
      <alignment horizontal="distributed" vertical="center"/>
    </xf>
    <xf numFmtId="0" fontId="3" fillId="0" borderId="0" xfId="2" applyFont="1" applyAlignment="1">
      <alignment horizontal="center" vertical="center" shrinkToFit="1"/>
    </xf>
    <xf numFmtId="0" fontId="3" fillId="3" borderId="79" xfId="2" applyFont="1" applyFill="1" applyBorder="1" applyAlignment="1">
      <alignment horizontal="center" vertical="center" shrinkToFit="1"/>
    </xf>
    <xf numFmtId="0" fontId="3" fillId="3" borderId="78" xfId="2" applyFont="1" applyFill="1" applyBorder="1" applyAlignment="1">
      <alignment horizontal="center" vertical="center" shrinkToFit="1"/>
    </xf>
    <xf numFmtId="0" fontId="3" fillId="2" borderId="9" xfId="2" applyFont="1" applyFill="1" applyBorder="1" applyAlignment="1">
      <alignment horizontal="center" vertical="center"/>
    </xf>
    <xf numFmtId="0" fontId="3" fillId="0" borderId="80" xfId="2" applyFont="1" applyBorder="1" applyAlignment="1">
      <alignment horizontal="center" vertical="center" textRotation="255"/>
    </xf>
    <xf numFmtId="0" fontId="3" fillId="0" borderId="81" xfId="2" applyFont="1" applyBorder="1" applyAlignment="1">
      <alignment horizontal="center" vertical="center" textRotation="255"/>
    </xf>
    <xf numFmtId="0" fontId="3" fillId="0" borderId="83" xfId="2" applyFont="1" applyBorder="1" applyAlignment="1">
      <alignment horizontal="center" vertical="center" textRotation="255"/>
    </xf>
    <xf numFmtId="0" fontId="3" fillId="0" borderId="53" xfId="2" applyFont="1" applyBorder="1" applyAlignment="1" applyProtection="1">
      <alignment horizontal="left" vertical="center" shrinkToFit="1"/>
      <protection locked="0"/>
    </xf>
    <xf numFmtId="0" fontId="3" fillId="0" borderId="16" xfId="2" applyFont="1" applyBorder="1" applyAlignment="1" applyProtection="1">
      <alignment horizontal="left" vertical="center" shrinkToFit="1"/>
      <protection locked="0"/>
    </xf>
    <xf numFmtId="0" fontId="3" fillId="0" borderId="20" xfId="2" applyFont="1" applyBorder="1" applyAlignment="1" applyProtection="1">
      <alignment horizontal="left" vertical="center" shrinkToFit="1"/>
      <protection locked="0"/>
    </xf>
    <xf numFmtId="0" fontId="3" fillId="0" borderId="19" xfId="2" applyFont="1" applyBorder="1" applyAlignment="1" applyProtection="1">
      <alignment horizontal="left" vertical="center" shrinkToFit="1"/>
      <protection locked="0"/>
    </xf>
    <xf numFmtId="0" fontId="11" fillId="0" borderId="81" xfId="2" applyBorder="1" applyAlignment="1">
      <alignment horizontal="center" vertical="center" textRotation="255"/>
    </xf>
    <xf numFmtId="0" fontId="3" fillId="0" borderId="21" xfId="2" applyFont="1" applyBorder="1" applyAlignment="1" applyProtection="1">
      <alignment horizontal="left" vertical="center" shrinkToFit="1"/>
      <protection locked="0"/>
    </xf>
    <xf numFmtId="0" fontId="3" fillId="2" borderId="42" xfId="2" applyFont="1" applyFill="1" applyBorder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11" fillId="0" borderId="83" xfId="2" applyBorder="1" applyAlignment="1">
      <alignment horizontal="center" vertical="center" textRotation="255"/>
    </xf>
    <xf numFmtId="196" fontId="3" fillId="0" borderId="47" xfId="2" applyNumberFormat="1" applyFont="1" applyBorder="1" applyAlignment="1" applyProtection="1">
      <alignment horizontal="center" vertical="center"/>
      <protection locked="0"/>
    </xf>
    <xf numFmtId="196" fontId="3" fillId="0" borderId="53" xfId="2" applyNumberFormat="1" applyFont="1" applyBorder="1" applyAlignment="1" applyProtection="1">
      <alignment horizontal="center" vertical="center"/>
      <protection locked="0"/>
    </xf>
    <xf numFmtId="196" fontId="3" fillId="0" borderId="24" xfId="2" applyNumberFormat="1" applyFont="1" applyBorder="1" applyAlignment="1" applyProtection="1">
      <alignment horizontal="center" vertical="center"/>
      <protection locked="0"/>
    </xf>
    <xf numFmtId="196" fontId="3" fillId="0" borderId="48" xfId="2" applyNumberFormat="1" applyFont="1" applyBorder="1" applyAlignment="1" applyProtection="1">
      <alignment horizontal="center" vertical="center"/>
      <protection locked="0"/>
    </xf>
    <xf numFmtId="196" fontId="3" fillId="0" borderId="16" xfId="2" applyNumberFormat="1" applyFont="1" applyBorder="1" applyAlignment="1" applyProtection="1">
      <alignment horizontal="center" vertical="center"/>
      <protection locked="0"/>
    </xf>
    <xf numFmtId="196" fontId="3" fillId="0" borderId="15" xfId="2" applyNumberFormat="1" applyFont="1" applyBorder="1" applyAlignment="1" applyProtection="1">
      <alignment horizontal="center" vertical="center"/>
      <protection locked="0"/>
    </xf>
    <xf numFmtId="196" fontId="3" fillId="0" borderId="49" xfId="2" applyNumberFormat="1" applyFont="1" applyBorder="1" applyAlignment="1" applyProtection="1">
      <alignment horizontal="center" vertical="center"/>
      <protection locked="0"/>
    </xf>
    <xf numFmtId="196" fontId="3" fillId="0" borderId="20" xfId="2" applyNumberFormat="1" applyFont="1" applyBorder="1" applyAlignment="1" applyProtection="1">
      <alignment horizontal="center" vertical="center"/>
      <protection locked="0"/>
    </xf>
    <xf numFmtId="196" fontId="3" fillId="0" borderId="19" xfId="2" applyNumberFormat="1" applyFont="1" applyBorder="1" applyAlignment="1" applyProtection="1">
      <alignment horizontal="center" vertical="center"/>
      <protection locked="0"/>
    </xf>
    <xf numFmtId="0" fontId="3" fillId="2" borderId="1" xfId="1" applyNumberFormat="1" applyFont="1" applyFill="1" applyBorder="1" applyAlignment="1" applyProtection="1">
      <alignment horizontal="center" vertical="center"/>
    </xf>
    <xf numFmtId="0" fontId="3" fillId="2" borderId="2" xfId="1" applyNumberFormat="1" applyFont="1" applyFill="1" applyBorder="1" applyAlignment="1" applyProtection="1">
      <alignment horizontal="center" vertical="center"/>
    </xf>
    <xf numFmtId="204" fontId="3" fillId="0" borderId="47" xfId="2" applyNumberFormat="1" applyFont="1" applyBorder="1" applyAlignment="1" applyProtection="1">
      <alignment horizontal="right" vertical="center" shrinkToFit="1"/>
      <protection locked="0"/>
    </xf>
    <xf numFmtId="204" fontId="0" fillId="0" borderId="24" xfId="0" applyNumberFormat="1" applyBorder="1" applyAlignment="1">
      <alignment horizontal="right" vertical="center" shrinkToFit="1"/>
    </xf>
    <xf numFmtId="204" fontId="3" fillId="0" borderId="48" xfId="2" applyNumberFormat="1" applyFont="1" applyBorder="1" applyAlignment="1" applyProtection="1">
      <alignment horizontal="right" vertical="center" shrinkToFit="1"/>
      <protection locked="0"/>
    </xf>
    <xf numFmtId="204" fontId="0" fillId="0" borderId="15" xfId="0" applyNumberFormat="1" applyBorder="1" applyAlignment="1">
      <alignment horizontal="right" vertical="center" shrinkToFit="1"/>
    </xf>
    <xf numFmtId="204" fontId="3" fillId="0" borderId="15" xfId="2" applyNumberFormat="1" applyFont="1" applyBorder="1" applyAlignment="1" applyProtection="1">
      <alignment horizontal="right" vertical="center" shrinkToFit="1"/>
      <protection locked="0"/>
    </xf>
    <xf numFmtId="204" fontId="3" fillId="0" borderId="49" xfId="2" applyNumberFormat="1" applyFont="1" applyBorder="1" applyAlignment="1" applyProtection="1">
      <alignment horizontal="right" vertical="center" shrinkToFit="1"/>
      <protection locked="0"/>
    </xf>
    <xf numFmtId="204" fontId="3" fillId="0" borderId="19" xfId="2" applyNumberFormat="1" applyFont="1" applyBorder="1" applyAlignment="1" applyProtection="1">
      <alignment horizontal="right" vertical="center" shrinkToFit="1"/>
      <protection locked="0"/>
    </xf>
    <xf numFmtId="0" fontId="11" fillId="0" borderId="82" xfId="2" applyBorder="1" applyAlignment="1">
      <alignment horizontal="center" vertical="center" textRotation="255"/>
    </xf>
    <xf numFmtId="0" fontId="3" fillId="0" borderId="6" xfId="2" applyFont="1" applyBorder="1" applyAlignment="1" applyProtection="1">
      <alignment horizontal="left" vertical="center" shrinkToFit="1"/>
      <protection locked="0"/>
    </xf>
    <xf numFmtId="0" fontId="3" fillId="0" borderId="0" xfId="2" applyFont="1" applyAlignment="1" applyProtection="1">
      <alignment horizontal="left" vertical="center" shrinkToFit="1"/>
      <protection locked="0"/>
    </xf>
    <xf numFmtId="0" fontId="3" fillId="0" borderId="64" xfId="2" applyFont="1" applyBorder="1" applyAlignment="1" applyProtection="1">
      <alignment horizontal="left" vertical="center" shrinkToFit="1"/>
      <protection locked="0"/>
    </xf>
    <xf numFmtId="0" fontId="7" fillId="2" borderId="47" xfId="0" applyFont="1" applyFill="1" applyBorder="1" applyAlignment="1">
      <alignment horizontal="center" vertical="center" shrinkToFit="1"/>
    </xf>
    <xf numFmtId="0" fontId="7" fillId="2" borderId="53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1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15" fillId="0" borderId="110" xfId="0" applyFont="1" applyBorder="1" applyAlignment="1" applyProtection="1">
      <alignment horizontal="left" vertical="center" shrinkToFit="1"/>
      <protection locked="0"/>
    </xf>
    <xf numFmtId="0" fontId="15" fillId="0" borderId="111" xfId="0" applyFont="1" applyBorder="1" applyAlignment="1" applyProtection="1">
      <alignment horizontal="left" vertical="center" shrinkToFit="1"/>
      <protection locked="0"/>
    </xf>
    <xf numFmtId="0" fontId="15" fillId="0" borderId="112" xfId="0" applyFont="1" applyBorder="1" applyAlignment="1" applyProtection="1">
      <alignment horizontal="left" vertical="center" shrinkToFit="1"/>
      <protection locked="0"/>
    </xf>
    <xf numFmtId="0" fontId="15" fillId="0" borderId="12" xfId="0" applyFont="1" applyBorder="1" applyAlignment="1" applyProtection="1">
      <alignment horizontal="left" vertical="center" shrinkToFit="1"/>
      <protection locked="0"/>
    </xf>
    <xf numFmtId="0" fontId="15" fillId="0" borderId="0" xfId="0" applyFont="1" applyAlignment="1" applyProtection="1">
      <alignment horizontal="left" vertical="center" shrinkToFit="1"/>
      <protection locked="0"/>
    </xf>
    <xf numFmtId="0" fontId="15" fillId="0" borderId="13" xfId="0" applyFont="1" applyBorder="1" applyAlignment="1" applyProtection="1">
      <alignment horizontal="left" vertical="center" shrinkToFit="1"/>
      <protection locked="0"/>
    </xf>
    <xf numFmtId="0" fontId="15" fillId="0" borderId="8" xfId="0" applyFont="1" applyBorder="1" applyAlignment="1" applyProtection="1">
      <alignment horizontal="left" vertical="center" shrinkToFit="1"/>
      <protection locked="0"/>
    </xf>
    <xf numFmtId="0" fontId="15" fillId="0" borderId="9" xfId="0" applyFont="1" applyBorder="1" applyAlignment="1" applyProtection="1">
      <alignment horizontal="left" vertical="center" shrinkToFit="1"/>
      <protection locked="0"/>
    </xf>
    <xf numFmtId="0" fontId="15" fillId="0" borderId="10" xfId="0" applyFont="1" applyBorder="1" applyAlignment="1" applyProtection="1">
      <alignment horizontal="left" vertical="center" shrinkToFit="1"/>
      <protection locked="0"/>
    </xf>
    <xf numFmtId="0" fontId="7" fillId="0" borderId="110" xfId="0" applyFont="1" applyBorder="1" applyAlignment="1" applyProtection="1">
      <alignment horizontal="left" vertical="center" shrinkToFit="1"/>
      <protection locked="0"/>
    </xf>
    <xf numFmtId="0" fontId="7" fillId="0" borderId="111" xfId="0" applyFont="1" applyBorder="1" applyAlignment="1" applyProtection="1">
      <alignment horizontal="left" vertical="center" shrinkToFit="1"/>
      <protection locked="0"/>
    </xf>
    <xf numFmtId="0" fontId="7" fillId="0" borderId="112" xfId="0" applyFont="1" applyBorder="1" applyAlignment="1" applyProtection="1">
      <alignment horizontal="left" vertical="center" shrinkToFit="1"/>
      <protection locked="0"/>
    </xf>
    <xf numFmtId="0" fontId="7" fillId="0" borderId="8" xfId="0" applyFont="1" applyBorder="1" applyAlignment="1" applyProtection="1">
      <alignment horizontal="left" vertical="center" shrinkToFit="1"/>
      <protection locked="0"/>
    </xf>
    <xf numFmtId="0" fontId="7" fillId="0" borderId="9" xfId="0" applyFont="1" applyBorder="1" applyAlignment="1" applyProtection="1">
      <alignment horizontal="left" vertical="center" shrinkToFit="1"/>
      <protection locked="0"/>
    </xf>
    <xf numFmtId="0" fontId="7" fillId="0" borderId="10" xfId="0" applyFont="1" applyBorder="1" applyAlignment="1" applyProtection="1">
      <alignment horizontal="left" vertical="center" shrinkToFit="1"/>
      <protection locked="0"/>
    </xf>
    <xf numFmtId="31" fontId="8" fillId="0" borderId="1" xfId="0" applyNumberFormat="1" applyFont="1" applyBorder="1" applyAlignment="1" applyProtection="1">
      <alignment horizontal="center" vertical="center" shrinkToFit="1"/>
      <protection locked="0"/>
    </xf>
    <xf numFmtId="31" fontId="8" fillId="0" borderId="11" xfId="0" applyNumberFormat="1" applyFont="1" applyBorder="1" applyAlignment="1" applyProtection="1">
      <alignment horizontal="center" vertical="center" shrinkToFit="1"/>
      <protection locked="0"/>
    </xf>
    <xf numFmtId="31" fontId="8" fillId="0" borderId="2" xfId="0" applyNumberFormat="1" applyFont="1" applyBorder="1" applyAlignment="1" applyProtection="1">
      <alignment horizontal="center" vertical="center" shrinkToFit="1"/>
      <protection locked="0"/>
    </xf>
    <xf numFmtId="180" fontId="17" fillId="5" borderId="36" xfId="0" applyNumberFormat="1" applyFont="1" applyFill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shrinkToFit="1"/>
      <protection locked="0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180" fontId="8" fillId="0" borderId="36" xfId="0" applyNumberFormat="1" applyFont="1" applyBorder="1" applyAlignment="1" applyProtection="1">
      <alignment horizontal="center" vertical="center"/>
      <protection locked="0"/>
    </xf>
    <xf numFmtId="195" fontId="7" fillId="0" borderId="3" xfId="0" applyNumberFormat="1" applyFont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195" fontId="7" fillId="0" borderId="4" xfId="0" applyNumberFormat="1" applyFont="1" applyBorder="1" applyAlignment="1">
      <alignment horizontal="center" vertical="center" shrinkToFit="1"/>
    </xf>
    <xf numFmtId="195" fontId="7" fillId="0" borderId="114" xfId="0" applyNumberFormat="1" applyFont="1" applyBorder="1" applyAlignment="1" applyProtection="1">
      <alignment horizontal="left" vertical="center" shrinkToFit="1"/>
      <protection locked="0"/>
    </xf>
    <xf numFmtId="0" fontId="7" fillId="0" borderId="116" xfId="0" applyFont="1" applyBorder="1" applyAlignment="1">
      <alignment horizontal="center" vertical="center" shrinkToFit="1"/>
    </xf>
    <xf numFmtId="195" fontId="7" fillId="0" borderId="9" xfId="0" applyNumberFormat="1" applyFont="1" applyBorder="1" applyAlignment="1" applyProtection="1">
      <alignment horizontal="left" vertical="center" shrinkToFit="1"/>
      <protection locked="0"/>
    </xf>
    <xf numFmtId="0" fontId="7" fillId="0" borderId="108" xfId="0" applyFont="1" applyBorder="1" applyAlignment="1" applyProtection="1">
      <alignment horizontal="left" vertical="center" shrinkToFit="1"/>
      <protection locked="0"/>
    </xf>
    <xf numFmtId="0" fontId="0" fillId="0" borderId="108" xfId="0" applyBorder="1" applyAlignment="1">
      <alignment horizontal="left" vertical="center" shrinkToFit="1"/>
    </xf>
    <xf numFmtId="0" fontId="0" fillId="0" borderId="109" xfId="0" applyBorder="1" applyAlignment="1">
      <alignment horizontal="left" vertical="center" shrinkToFit="1"/>
    </xf>
    <xf numFmtId="0" fontId="7" fillId="0" borderId="0" xfId="0" applyFont="1" applyAlignment="1" applyProtection="1">
      <alignment horizontal="left" vertical="center" shrinkToFit="1"/>
      <protection locked="0"/>
    </xf>
    <xf numFmtId="0" fontId="7" fillId="0" borderId="13" xfId="0" applyFont="1" applyBorder="1" applyAlignment="1" applyProtection="1">
      <alignment horizontal="left" vertical="center" shrinkToFit="1"/>
      <protection locked="0"/>
    </xf>
    <xf numFmtId="0" fontId="17" fillId="0" borderId="105" xfId="0" applyFont="1" applyBorder="1" applyAlignment="1" applyProtection="1">
      <alignment horizontal="left" vertical="center" shrinkToFit="1"/>
      <protection locked="0"/>
    </xf>
    <xf numFmtId="0" fontId="17" fillId="0" borderId="30" xfId="0" applyFont="1" applyBorder="1" applyAlignment="1" applyProtection="1">
      <alignment horizontal="left" vertical="center" shrinkToFit="1"/>
      <protection locked="0"/>
    </xf>
    <xf numFmtId="0" fontId="17" fillId="0" borderId="18" xfId="0" applyFont="1" applyBorder="1" applyAlignment="1" applyProtection="1">
      <alignment horizontal="left" vertical="center" shrinkToFit="1"/>
      <protection locked="0"/>
    </xf>
    <xf numFmtId="0" fontId="17" fillId="0" borderId="12" xfId="0" applyFont="1" applyBorder="1" applyAlignment="1" applyProtection="1">
      <alignment horizontal="left" vertical="center" shrinkToFit="1"/>
      <protection locked="0"/>
    </xf>
    <xf numFmtId="0" fontId="17" fillId="0" borderId="0" xfId="0" applyFont="1" applyAlignment="1" applyProtection="1">
      <alignment horizontal="left" vertical="center" shrinkToFit="1"/>
      <protection locked="0"/>
    </xf>
    <xf numFmtId="0" fontId="17" fillId="0" borderId="13" xfId="0" applyFont="1" applyBorder="1" applyAlignment="1" applyProtection="1">
      <alignment horizontal="left" vertical="center" shrinkToFit="1"/>
      <protection locked="0"/>
    </xf>
    <xf numFmtId="0" fontId="17" fillId="0" borderId="113" xfId="0" applyFont="1" applyBorder="1" applyAlignment="1" applyProtection="1">
      <alignment horizontal="left" vertical="center" shrinkToFit="1"/>
      <protection locked="0"/>
    </xf>
    <xf numFmtId="0" fontId="17" fillId="0" borderId="114" xfId="0" applyFont="1" applyBorder="1" applyAlignment="1" applyProtection="1">
      <alignment horizontal="left" vertical="center" shrinkToFit="1"/>
      <protection locked="0"/>
    </xf>
    <xf numFmtId="0" fontId="17" fillId="0" borderId="115" xfId="0" applyFont="1" applyBorder="1" applyAlignment="1" applyProtection="1">
      <alignment horizontal="left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13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0" fontId="7" fillId="0" borderId="7" xfId="0" applyFont="1" applyBorder="1" applyAlignment="1" applyProtection="1">
      <alignment horizontal="left" vertical="center" shrinkToFit="1"/>
      <protection locked="0"/>
    </xf>
    <xf numFmtId="0" fontId="7" fillId="0" borderId="114" xfId="0" applyFont="1" applyBorder="1" applyAlignment="1" applyProtection="1">
      <alignment horizontal="left" vertical="center" shrinkToFit="1"/>
      <protection locked="0"/>
    </xf>
    <xf numFmtId="0" fontId="7" fillId="0" borderId="115" xfId="0" applyFont="1" applyBorder="1" applyAlignment="1" applyProtection="1">
      <alignment horizontal="left" vertical="center" shrinkToFit="1"/>
      <protection locked="0"/>
    </xf>
    <xf numFmtId="181" fontId="8" fillId="0" borderId="36" xfId="0" applyNumberFormat="1" applyFont="1" applyBorder="1" applyAlignment="1" applyProtection="1">
      <alignment horizontal="center" vertical="center" shrinkToFit="1"/>
      <protection locked="0"/>
    </xf>
    <xf numFmtId="182" fontId="8" fillId="0" borderId="36" xfId="0" applyNumberFormat="1" applyFont="1" applyBorder="1" applyAlignment="1">
      <alignment horizontal="center" vertical="center" shrinkToFit="1"/>
    </xf>
    <xf numFmtId="0" fontId="7" fillId="3" borderId="36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7" fillId="3" borderId="35" xfId="0" applyFont="1" applyFill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textRotation="255" shrinkToFit="1"/>
    </xf>
    <xf numFmtId="0" fontId="7" fillId="0" borderId="41" xfId="0" applyFont="1" applyBorder="1" applyAlignment="1">
      <alignment horizontal="center" vertical="center" textRotation="255" shrinkToFit="1"/>
    </xf>
    <xf numFmtId="0" fontId="7" fillId="0" borderId="47" xfId="0" applyFont="1" applyBorder="1" applyAlignment="1" applyProtection="1">
      <alignment horizontal="left" vertical="center" shrinkToFit="1"/>
      <protection locked="0"/>
    </xf>
    <xf numFmtId="0" fontId="7" fillId="0" borderId="53" xfId="0" applyFont="1" applyBorder="1" applyAlignment="1" applyProtection="1">
      <alignment horizontal="left" vertical="center" shrinkToFit="1"/>
      <protection locked="0"/>
    </xf>
    <xf numFmtId="0" fontId="7" fillId="0" borderId="98" xfId="0" applyFont="1" applyBorder="1" applyAlignment="1" applyProtection="1">
      <alignment horizontal="left" vertical="center" shrinkToFit="1"/>
      <protection locked="0"/>
    </xf>
    <xf numFmtId="181" fontId="9" fillId="0" borderId="47" xfId="0" applyNumberFormat="1" applyFont="1" applyBorder="1" applyAlignment="1" applyProtection="1">
      <alignment horizontal="right" vertical="center" shrinkToFit="1"/>
      <protection locked="0"/>
    </xf>
    <xf numFmtId="181" fontId="9" fillId="0" borderId="24" xfId="0" applyNumberFormat="1" applyFont="1" applyBorder="1" applyAlignment="1" applyProtection="1">
      <alignment horizontal="right" vertical="center" shrinkToFit="1"/>
      <protection locked="0"/>
    </xf>
    <xf numFmtId="181" fontId="7" fillId="0" borderId="47" xfId="0" applyNumberFormat="1" applyFont="1" applyBorder="1" applyAlignment="1">
      <alignment horizontal="right" vertical="center" shrinkToFit="1"/>
    </xf>
    <xf numFmtId="181" fontId="7" fillId="0" borderId="101" xfId="0" applyNumberFormat="1" applyFont="1" applyBorder="1" applyAlignment="1">
      <alignment horizontal="right" vertical="center" shrinkToFit="1"/>
    </xf>
    <xf numFmtId="0" fontId="7" fillId="0" borderId="48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44" xfId="0" applyFont="1" applyBorder="1" applyAlignment="1" applyProtection="1">
      <alignment horizontal="left" vertical="center" shrinkToFit="1"/>
      <protection locked="0"/>
    </xf>
    <xf numFmtId="181" fontId="9" fillId="0" borderId="48" xfId="0" applyNumberFormat="1" applyFont="1" applyBorder="1" applyAlignment="1" applyProtection="1">
      <alignment horizontal="right" vertical="center" shrinkToFit="1"/>
      <protection locked="0"/>
    </xf>
    <xf numFmtId="181" fontId="9" fillId="0" borderId="15" xfId="0" applyNumberFormat="1" applyFont="1" applyBorder="1" applyAlignment="1" applyProtection="1">
      <alignment horizontal="right" vertical="center" shrinkToFit="1"/>
      <protection locked="0"/>
    </xf>
    <xf numFmtId="181" fontId="7" fillId="0" borderId="48" xfId="0" applyNumberFormat="1" applyFont="1" applyBorder="1" applyAlignment="1">
      <alignment horizontal="right" vertical="center" shrinkToFit="1"/>
    </xf>
    <xf numFmtId="181" fontId="7" fillId="0" borderId="99" xfId="0" applyNumberFormat="1" applyFont="1" applyBorder="1" applyAlignment="1">
      <alignment horizontal="right" vertical="center" shrinkToFit="1"/>
    </xf>
    <xf numFmtId="176" fontId="7" fillId="0" borderId="48" xfId="0" applyNumberFormat="1" applyFont="1" applyBorder="1" applyAlignment="1">
      <alignment horizontal="right" vertical="center" shrinkToFit="1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47" xfId="0" applyNumberFormat="1" applyFont="1" applyBorder="1" applyAlignment="1">
      <alignment horizontal="right" vertical="center" shrinkToFit="1"/>
    </xf>
    <xf numFmtId="176" fontId="7" fillId="0" borderId="24" xfId="0" applyNumberFormat="1" applyFont="1" applyBorder="1" applyAlignment="1">
      <alignment horizontal="right" vertical="center" shrinkToFit="1"/>
    </xf>
    <xf numFmtId="176" fontId="9" fillId="0" borderId="47" xfId="0" applyNumberFormat="1" applyFont="1" applyBorder="1" applyAlignment="1" applyProtection="1">
      <alignment horizontal="right" vertical="center" shrinkToFit="1"/>
      <protection locked="0"/>
    </xf>
    <xf numFmtId="176" fontId="9" fillId="0" borderId="53" xfId="0" applyNumberFormat="1" applyFont="1" applyBorder="1" applyAlignment="1" applyProtection="1">
      <alignment horizontal="right" vertical="center" shrinkToFit="1"/>
      <protection locked="0"/>
    </xf>
    <xf numFmtId="176" fontId="9" fillId="0" borderId="17" xfId="0" applyNumberFormat="1" applyFont="1" applyBorder="1" applyAlignment="1" applyProtection="1">
      <alignment horizontal="right" vertical="center" shrinkToFit="1"/>
      <protection locked="0"/>
    </xf>
    <xf numFmtId="176" fontId="9" fillId="0" borderId="21" xfId="0" applyNumberFormat="1" applyFont="1" applyBorder="1" applyAlignment="1" applyProtection="1">
      <alignment horizontal="right" vertical="center" shrinkToFit="1"/>
      <protection locked="0"/>
    </xf>
    <xf numFmtId="177" fontId="8" fillId="0" borderId="36" xfId="0" applyNumberFormat="1" applyFont="1" applyBorder="1" applyAlignment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176" fontId="9" fillId="0" borderId="49" xfId="0" applyNumberFormat="1" applyFont="1" applyBorder="1" applyAlignment="1" applyProtection="1">
      <alignment horizontal="right" vertical="center" shrinkToFit="1"/>
      <protection locked="0"/>
    </xf>
    <xf numFmtId="176" fontId="9" fillId="0" borderId="20" xfId="0" applyNumberFormat="1" applyFont="1" applyBorder="1" applyAlignment="1" applyProtection="1">
      <alignment horizontal="right" vertical="center" shrinkToFit="1"/>
      <protection locked="0"/>
    </xf>
    <xf numFmtId="186" fontId="7" fillId="0" borderId="49" xfId="0" applyNumberFormat="1" applyFont="1" applyBorder="1" applyAlignment="1">
      <alignment horizontal="left" vertical="center" shrinkToFit="1"/>
    </xf>
    <xf numFmtId="186" fontId="7" fillId="0" borderId="20" xfId="0" applyNumberFormat="1" applyFont="1" applyBorder="1" applyAlignment="1">
      <alignment horizontal="left" vertical="center" shrinkToFit="1"/>
    </xf>
    <xf numFmtId="186" fontId="7" fillId="0" borderId="19" xfId="0" applyNumberFormat="1" applyFont="1" applyBorder="1" applyAlignment="1">
      <alignment horizontal="left" vertical="center" shrinkToFit="1"/>
    </xf>
    <xf numFmtId="0" fontId="9" fillId="2" borderId="8" xfId="0" applyFont="1" applyFill="1" applyBorder="1" applyAlignment="1" applyProtection="1">
      <alignment horizontal="center" vertical="center" shrinkToFit="1"/>
      <protection locked="0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176" fontId="7" fillId="2" borderId="1" xfId="0" applyNumberFormat="1" applyFont="1" applyFill="1" applyBorder="1" applyAlignment="1">
      <alignment horizontal="right" vertical="center" shrinkToFit="1"/>
    </xf>
    <xf numFmtId="176" fontId="7" fillId="2" borderId="11" xfId="0" applyNumberFormat="1" applyFont="1" applyFill="1" applyBorder="1" applyAlignment="1">
      <alignment horizontal="right" vertical="center" shrinkToFit="1"/>
    </xf>
    <xf numFmtId="176" fontId="7" fillId="2" borderId="35" xfId="0" applyNumberFormat="1" applyFont="1" applyFill="1" applyBorder="1" applyAlignment="1">
      <alignment horizontal="right" vertical="center" shrinkToFit="1"/>
    </xf>
    <xf numFmtId="185" fontId="7" fillId="0" borderId="49" xfId="0" applyNumberFormat="1" applyFont="1" applyBorder="1" applyAlignment="1">
      <alignment horizontal="right" vertical="center" shrinkToFit="1"/>
    </xf>
    <xf numFmtId="185" fontId="7" fillId="0" borderId="19" xfId="0" applyNumberFormat="1" applyFont="1" applyBorder="1" applyAlignment="1">
      <alignment horizontal="right" vertical="center" shrinkToFit="1"/>
    </xf>
    <xf numFmtId="186" fontId="7" fillId="0" borderId="48" xfId="0" applyNumberFormat="1" applyFont="1" applyBorder="1" applyAlignment="1">
      <alignment horizontal="left" vertical="center" shrinkToFit="1"/>
    </xf>
    <xf numFmtId="186" fontId="7" fillId="0" borderId="16" xfId="0" applyNumberFormat="1" applyFont="1" applyBorder="1" applyAlignment="1">
      <alignment horizontal="left" vertical="center" shrinkToFit="1"/>
    </xf>
    <xf numFmtId="186" fontId="7" fillId="0" borderId="44" xfId="0" applyNumberFormat="1" applyFont="1" applyBorder="1" applyAlignment="1">
      <alignment horizontal="left" vertical="center" shrinkToFit="1"/>
    </xf>
    <xf numFmtId="0" fontId="7" fillId="0" borderId="86" xfId="0" applyFont="1" applyBorder="1" applyAlignment="1">
      <alignment horizontal="center" vertical="center" textRotation="255" shrinkToFit="1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 applyProtection="1">
      <alignment horizontal="left" vertical="center" shrinkToFit="1"/>
      <protection locked="0"/>
    </xf>
    <xf numFmtId="0" fontId="7" fillId="0" borderId="45" xfId="0" applyFont="1" applyBorder="1" applyAlignment="1" applyProtection="1">
      <alignment horizontal="left" vertical="center" shrinkToFit="1"/>
      <protection locked="0"/>
    </xf>
    <xf numFmtId="181" fontId="9" fillId="0" borderId="47" xfId="0" applyNumberFormat="1" applyFont="1" applyBorder="1" applyAlignment="1">
      <alignment horizontal="right" vertical="center" shrinkToFit="1"/>
    </xf>
    <xf numFmtId="181" fontId="9" fillId="0" borderId="24" xfId="0" applyNumberFormat="1" applyFont="1" applyBorder="1" applyAlignment="1">
      <alignment horizontal="right" vertical="center" shrinkToFit="1"/>
    </xf>
    <xf numFmtId="0" fontId="7" fillId="0" borderId="49" xfId="0" applyFont="1" applyBorder="1" applyAlignment="1" applyProtection="1">
      <alignment horizontal="left" vertical="center" shrinkToFit="1"/>
      <protection locked="0"/>
    </xf>
    <xf numFmtId="0" fontId="7" fillId="0" borderId="20" xfId="0" applyFont="1" applyBorder="1" applyAlignment="1" applyProtection="1">
      <alignment horizontal="left" vertical="center" shrinkToFit="1"/>
      <protection locked="0"/>
    </xf>
    <xf numFmtId="0" fontId="7" fillId="0" borderId="46" xfId="0" applyFont="1" applyBorder="1" applyAlignment="1" applyProtection="1">
      <alignment horizontal="left" vertical="center" shrinkToFit="1"/>
      <protection locked="0"/>
    </xf>
    <xf numFmtId="181" fontId="9" fillId="0" borderId="49" xfId="0" applyNumberFormat="1" applyFont="1" applyBorder="1" applyAlignment="1">
      <alignment horizontal="right" vertical="center" shrinkToFit="1"/>
    </xf>
    <xf numFmtId="181" fontId="9" fillId="0" borderId="19" xfId="0" applyNumberFormat="1" applyFont="1" applyBorder="1" applyAlignment="1">
      <alignment horizontal="right" vertical="center" shrinkToFit="1"/>
    </xf>
    <xf numFmtId="181" fontId="9" fillId="0" borderId="49" xfId="0" applyNumberFormat="1" applyFont="1" applyBorder="1" applyAlignment="1" applyProtection="1">
      <alignment horizontal="right" vertical="center" shrinkToFit="1"/>
      <protection locked="0"/>
    </xf>
    <xf numFmtId="181" fontId="9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10" borderId="12" xfId="0" applyFont="1" applyFill="1" applyBorder="1" applyAlignment="1">
      <alignment horizontal="center" vertical="center" wrapText="1"/>
    </xf>
    <xf numFmtId="204" fontId="7" fillId="0" borderId="48" xfId="0" applyNumberFormat="1" applyFont="1" applyBorder="1" applyAlignment="1">
      <alignment horizontal="right" vertical="center" shrinkToFit="1"/>
    </xf>
    <xf numFmtId="204" fontId="7" fillId="0" borderId="15" xfId="0" applyNumberFormat="1" applyFont="1" applyBorder="1" applyAlignment="1">
      <alignment horizontal="right" vertical="center" shrinkToFit="1"/>
    </xf>
    <xf numFmtId="204" fontId="7" fillId="0" borderId="49" xfId="0" applyNumberFormat="1" applyFont="1" applyBorder="1" applyAlignment="1">
      <alignment horizontal="right" vertical="center" shrinkToFit="1"/>
    </xf>
    <xf numFmtId="204" fontId="7" fillId="0" borderId="19" xfId="0" applyNumberFormat="1" applyFont="1" applyBorder="1" applyAlignment="1">
      <alignment horizontal="right" vertical="center" shrinkToFit="1"/>
    </xf>
    <xf numFmtId="176" fontId="7" fillId="0" borderId="49" xfId="0" applyNumberFormat="1" applyFont="1" applyBorder="1" applyAlignment="1">
      <alignment horizontal="right" vertical="center" shrinkToFit="1"/>
    </xf>
    <xf numFmtId="176" fontId="7" fillId="0" borderId="19" xfId="0" applyNumberFormat="1" applyFont="1" applyBorder="1" applyAlignment="1">
      <alignment horizontal="right" vertical="center" shrinkToFit="1"/>
    </xf>
    <xf numFmtId="204" fontId="7" fillId="0" borderId="47" xfId="0" applyNumberFormat="1" applyFont="1" applyBorder="1" applyAlignment="1">
      <alignment horizontal="right" vertical="center" shrinkToFit="1"/>
    </xf>
    <xf numFmtId="204" fontId="7" fillId="0" borderId="24" xfId="0" applyNumberFormat="1" applyFont="1" applyBorder="1" applyAlignment="1">
      <alignment horizontal="right" vertical="center" shrinkToFit="1"/>
    </xf>
    <xf numFmtId="181" fontId="7" fillId="0" borderId="49" xfId="0" applyNumberFormat="1" applyFont="1" applyBorder="1" applyAlignment="1">
      <alignment horizontal="right" vertical="center" shrinkToFit="1"/>
    </xf>
    <xf numFmtId="181" fontId="7" fillId="0" borderId="102" xfId="0" applyNumberFormat="1" applyFont="1" applyBorder="1" applyAlignment="1">
      <alignment horizontal="right" vertical="center" shrinkToFit="1"/>
    </xf>
    <xf numFmtId="0" fontId="9" fillId="0" borderId="49" xfId="0" applyFont="1" applyBorder="1" applyAlignment="1" applyProtection="1">
      <alignment horizontal="right" vertical="center" shrinkToFit="1"/>
      <protection locked="0"/>
    </xf>
    <xf numFmtId="0" fontId="9" fillId="0" borderId="20" xfId="0" applyFont="1" applyBorder="1" applyAlignment="1" applyProtection="1">
      <alignment horizontal="right" vertical="center" shrinkToFit="1"/>
      <protection locked="0"/>
    </xf>
    <xf numFmtId="0" fontId="7" fillId="9" borderId="12" xfId="0" applyFont="1" applyFill="1" applyBorder="1" applyAlignment="1">
      <alignment horizontal="center" vertical="center" wrapText="1"/>
    </xf>
    <xf numFmtId="181" fontId="9" fillId="0" borderId="48" xfId="0" applyNumberFormat="1" applyFont="1" applyBorder="1" applyAlignment="1">
      <alignment horizontal="right" vertical="center" shrinkToFit="1"/>
    </xf>
    <xf numFmtId="181" fontId="9" fillId="0" borderId="15" xfId="0" applyNumberFormat="1" applyFont="1" applyBorder="1" applyAlignment="1">
      <alignment horizontal="right" vertical="center" shrinkToFit="1"/>
    </xf>
    <xf numFmtId="0" fontId="9" fillId="0" borderId="48" xfId="0" applyFont="1" applyBorder="1" applyAlignment="1" applyProtection="1">
      <alignment horizontal="right" vertical="center" shrinkToFit="1"/>
      <protection locked="0"/>
    </xf>
    <xf numFmtId="0" fontId="9" fillId="0" borderId="16" xfId="0" applyFont="1" applyBorder="1" applyAlignment="1" applyProtection="1">
      <alignment horizontal="right" vertical="center" shrinkToFit="1"/>
      <protection locked="0"/>
    </xf>
    <xf numFmtId="0" fontId="9" fillId="0" borderId="47" xfId="0" applyFont="1" applyBorder="1" applyAlignment="1" applyProtection="1">
      <alignment horizontal="right" vertical="center" shrinkToFit="1"/>
      <protection locked="0"/>
    </xf>
    <xf numFmtId="0" fontId="9" fillId="0" borderId="53" xfId="0" applyFont="1" applyBorder="1" applyAlignment="1" applyProtection="1">
      <alignment horizontal="right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44" xfId="0" applyFont="1" applyBorder="1" applyAlignment="1" applyProtection="1">
      <alignment horizontal="center" vertical="center" shrinkToFit="1"/>
      <protection locked="0"/>
    </xf>
    <xf numFmtId="189" fontId="7" fillId="0" borderId="103" xfId="0" applyNumberFormat="1" applyFont="1" applyBorder="1" applyAlignment="1" applyProtection="1">
      <alignment horizontal="right" vertical="center" shrinkToFit="1"/>
      <protection locked="0"/>
    </xf>
    <xf numFmtId="189" fontId="7" fillId="0" borderId="44" xfId="0" applyNumberFormat="1" applyFont="1" applyBorder="1" applyAlignment="1" applyProtection="1">
      <alignment horizontal="right" vertical="center" shrinkToFit="1"/>
      <protection locked="0"/>
    </xf>
    <xf numFmtId="181" fontId="7" fillId="0" borderId="104" xfId="0" applyNumberFormat="1" applyFont="1" applyBorder="1" applyAlignment="1">
      <alignment horizontal="right" vertical="center" shrinkToFit="1"/>
    </xf>
    <xf numFmtId="181" fontId="7" fillId="0" borderId="21" xfId="0" applyNumberFormat="1" applyFont="1" applyBorder="1" applyAlignment="1">
      <alignment horizontal="right" vertical="center" shrinkToFit="1"/>
    </xf>
    <xf numFmtId="199" fontId="9" fillId="0" borderId="48" xfId="0" applyNumberFormat="1" applyFont="1" applyBorder="1" applyAlignment="1">
      <alignment horizontal="right" vertical="center" shrinkToFit="1"/>
    </xf>
    <xf numFmtId="199" fontId="9" fillId="0" borderId="15" xfId="0" applyNumberFormat="1" applyFont="1" applyBorder="1" applyAlignment="1">
      <alignment horizontal="right" vertical="center" shrinkToFit="1"/>
    </xf>
    <xf numFmtId="0" fontId="7" fillId="0" borderId="36" xfId="0" applyFont="1" applyBorder="1" applyAlignment="1">
      <alignment horizontal="center" vertical="center" textRotation="255" shrinkToFit="1"/>
    </xf>
    <xf numFmtId="0" fontId="7" fillId="0" borderId="53" xfId="0" applyFont="1" applyBorder="1" applyAlignment="1" applyProtection="1">
      <alignment horizontal="center" vertical="center" shrinkToFit="1"/>
      <protection locked="0"/>
    </xf>
    <xf numFmtId="0" fontId="7" fillId="0" borderId="98" xfId="0" applyFont="1" applyBorder="1" applyAlignment="1" applyProtection="1">
      <alignment horizontal="center" vertical="center" shrinkToFit="1"/>
      <protection locked="0"/>
    </xf>
    <xf numFmtId="189" fontId="7" fillId="0" borderId="107" xfId="0" applyNumberFormat="1" applyFont="1" applyBorder="1" applyAlignment="1" applyProtection="1">
      <alignment horizontal="right" vertical="center" shrinkToFit="1"/>
      <protection locked="0"/>
    </xf>
    <xf numFmtId="189" fontId="7" fillId="0" borderId="98" xfId="0" applyNumberFormat="1" applyFont="1" applyBorder="1" applyAlignment="1" applyProtection="1">
      <alignment horizontal="right" vertical="center" shrinkToFit="1"/>
      <protection locked="0"/>
    </xf>
    <xf numFmtId="181" fontId="7" fillId="0" borderId="107" xfId="0" applyNumberFormat="1" applyFont="1" applyBorder="1" applyAlignment="1">
      <alignment horizontal="right" vertical="center" shrinkToFit="1"/>
    </xf>
    <xf numFmtId="181" fontId="7" fillId="0" borderId="53" xfId="0" applyNumberFormat="1" applyFont="1" applyBorder="1" applyAlignment="1">
      <alignment horizontal="right" vertical="center" shrinkToFit="1"/>
    </xf>
    <xf numFmtId="0" fontId="7" fillId="0" borderId="49" xfId="0" applyFont="1" applyBorder="1" applyAlignment="1">
      <alignment horizontal="left" vertical="center" shrinkToFit="1"/>
    </xf>
    <xf numFmtId="0" fontId="7" fillId="0" borderId="20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9" fillId="2" borderId="36" xfId="0" applyFont="1" applyFill="1" applyBorder="1" applyAlignment="1" applyProtection="1">
      <alignment horizontal="center" vertical="center" shrinkToFit="1"/>
      <protection locked="0"/>
    </xf>
    <xf numFmtId="176" fontId="7" fillId="0" borderId="17" xfId="0" applyNumberFormat="1" applyFont="1" applyBorder="1" applyAlignment="1">
      <alignment horizontal="right" vertical="center" shrinkToFit="1"/>
    </xf>
    <xf numFmtId="176" fontId="7" fillId="0" borderId="106" xfId="0" applyNumberFormat="1" applyFont="1" applyBorder="1" applyAlignment="1">
      <alignment horizontal="right" vertical="center" shrinkToFit="1"/>
    </xf>
    <xf numFmtId="176" fontId="9" fillId="0" borderId="48" xfId="0" applyNumberFormat="1" applyFont="1" applyBorder="1" applyAlignment="1" applyProtection="1">
      <alignment horizontal="right" vertical="center" shrinkToFit="1"/>
      <protection locked="0"/>
    </xf>
    <xf numFmtId="176" fontId="9" fillId="0" borderId="16" xfId="0" applyNumberFormat="1" applyFont="1" applyBorder="1" applyAlignment="1" applyProtection="1">
      <alignment horizontal="right" vertical="center" shrinkToFit="1"/>
      <protection locked="0"/>
    </xf>
    <xf numFmtId="176" fontId="7" fillId="0" borderId="48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85" fontId="7" fillId="0" borderId="1" xfId="0" applyNumberFormat="1" applyFont="1" applyBorder="1" applyAlignment="1">
      <alignment horizontal="right" vertical="center" shrinkToFit="1"/>
    </xf>
    <xf numFmtId="185" fontId="7" fillId="0" borderId="2" xfId="0" applyNumberFormat="1" applyFont="1" applyBorder="1" applyAlignment="1">
      <alignment horizontal="right" vertical="center" shrinkToFit="1"/>
    </xf>
    <xf numFmtId="176" fontId="7" fillId="0" borderId="1" xfId="0" applyNumberFormat="1" applyFont="1" applyBorder="1" applyAlignment="1">
      <alignment horizontal="right" vertical="center" shrinkToFit="1"/>
    </xf>
    <xf numFmtId="176" fontId="7" fillId="0" borderId="2" xfId="0" applyNumberFormat="1" applyFont="1" applyBorder="1" applyAlignment="1">
      <alignment horizontal="right" vertical="center" shrinkToFit="1"/>
    </xf>
    <xf numFmtId="185" fontId="7" fillId="0" borderId="47" xfId="0" applyNumberFormat="1" applyFont="1" applyBorder="1" applyAlignment="1">
      <alignment horizontal="right" vertical="center" shrinkToFit="1"/>
    </xf>
    <xf numFmtId="185" fontId="7" fillId="0" borderId="24" xfId="0" applyNumberFormat="1" applyFont="1" applyBorder="1" applyAlignment="1">
      <alignment horizontal="right" vertical="center" shrinkToFit="1"/>
    </xf>
    <xf numFmtId="0" fontId="7" fillId="8" borderId="12" xfId="0" applyFont="1" applyFill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left" vertical="center" shrinkToFit="1"/>
      <protection locked="0"/>
    </xf>
    <xf numFmtId="0" fontId="7" fillId="0" borderId="11" xfId="0" applyFont="1" applyBorder="1" applyAlignment="1" applyProtection="1">
      <alignment horizontal="left" vertical="center" shrinkToFit="1"/>
      <protection locked="0"/>
    </xf>
    <xf numFmtId="0" fontId="7" fillId="0" borderId="55" xfId="0" applyFont="1" applyBorder="1" applyAlignment="1" applyProtection="1">
      <alignment horizontal="left" vertical="center" shrinkToFit="1"/>
      <protection locked="0"/>
    </xf>
    <xf numFmtId="0" fontId="9" fillId="0" borderId="1" xfId="0" applyFont="1" applyBorder="1" applyAlignment="1" applyProtection="1">
      <alignment horizontal="right" vertical="center" shrinkToFit="1"/>
      <protection locked="0"/>
    </xf>
    <xf numFmtId="0" fontId="9" fillId="0" borderId="2" xfId="0" applyFont="1" applyBorder="1" applyAlignment="1" applyProtection="1">
      <alignment horizontal="right" vertical="center" shrinkToFit="1"/>
      <protection locked="0"/>
    </xf>
    <xf numFmtId="176" fontId="9" fillId="0" borderId="1" xfId="0" applyNumberFormat="1" applyFont="1" applyBorder="1" applyAlignment="1" applyProtection="1">
      <alignment horizontal="right" vertical="center" shrinkToFit="1"/>
      <protection locked="0"/>
    </xf>
    <xf numFmtId="176" fontId="9" fillId="0" borderId="11" xfId="0" applyNumberFormat="1" applyFont="1" applyBorder="1" applyAlignment="1" applyProtection="1">
      <alignment horizontal="right" vertical="center" shrinkToFit="1"/>
      <protection locked="0"/>
    </xf>
    <xf numFmtId="176" fontId="7" fillId="0" borderId="1" xfId="0" applyNumberFormat="1" applyFont="1" applyBorder="1" applyAlignment="1" applyProtection="1">
      <alignment horizontal="right" vertical="center" shrinkToFit="1"/>
      <protection locked="0"/>
    </xf>
    <xf numFmtId="176" fontId="7" fillId="0" borderId="2" xfId="0" applyNumberFormat="1" applyFont="1" applyBorder="1" applyAlignment="1" applyProtection="1">
      <alignment horizontal="right" vertical="center" shrinkToFit="1"/>
      <protection locked="0"/>
    </xf>
    <xf numFmtId="176" fontId="7" fillId="2" borderId="1" xfId="0" applyNumberFormat="1" applyFont="1" applyFill="1" applyBorder="1" applyAlignment="1">
      <alignment horizontal="center" vertical="center" shrinkToFit="1"/>
    </xf>
    <xf numFmtId="176" fontId="7" fillId="2" borderId="35" xfId="0" applyNumberFormat="1" applyFont="1" applyFill="1" applyBorder="1" applyAlignment="1">
      <alignment horizontal="center" vertical="center" shrinkToFit="1"/>
    </xf>
    <xf numFmtId="190" fontId="9" fillId="0" borderId="17" xfId="0" applyNumberFormat="1" applyFont="1" applyBorder="1" applyAlignment="1" applyProtection="1">
      <alignment horizontal="center" vertical="center" shrinkToFit="1"/>
      <protection locked="0"/>
    </xf>
    <xf numFmtId="190" fontId="9" fillId="0" borderId="21" xfId="0" applyNumberFormat="1" applyFont="1" applyBorder="1" applyAlignment="1" applyProtection="1">
      <alignment horizontal="center" vertical="center" shrinkToFit="1"/>
      <protection locked="0"/>
    </xf>
    <xf numFmtId="190" fontId="9" fillId="0" borderId="104" xfId="0" applyNumberFormat="1" applyFont="1" applyBorder="1" applyAlignment="1" applyProtection="1">
      <alignment horizontal="center" vertical="center" shrinkToFit="1"/>
      <protection locked="0"/>
    </xf>
    <xf numFmtId="204" fontId="9" fillId="0" borderId="17" xfId="0" applyNumberFormat="1" applyFont="1" applyBorder="1" applyAlignment="1" applyProtection="1">
      <alignment horizontal="right" vertical="center" shrinkToFit="1"/>
      <protection locked="0"/>
    </xf>
    <xf numFmtId="204" fontId="9" fillId="0" borderId="14" xfId="0" applyNumberFormat="1" applyFont="1" applyBorder="1" applyAlignment="1" applyProtection="1">
      <alignment horizontal="right" vertical="center" shrinkToFit="1"/>
      <protection locked="0"/>
    </xf>
    <xf numFmtId="204" fontId="9" fillId="0" borderId="105" xfId="0" applyNumberFormat="1" applyFont="1" applyBorder="1" applyAlignment="1">
      <alignment horizontal="right" vertical="center" shrinkToFit="1"/>
    </xf>
    <xf numFmtId="204" fontId="9" fillId="0" borderId="18" xfId="0" applyNumberFormat="1" applyFont="1" applyBorder="1" applyAlignment="1">
      <alignment horizontal="right" vertical="center" shrinkToFit="1"/>
    </xf>
    <xf numFmtId="0" fontId="9" fillId="0" borderId="49" xfId="0" applyFont="1" applyBorder="1" applyAlignment="1" applyProtection="1">
      <alignment horizontal="left" vertical="center" shrinkToFit="1"/>
      <protection locked="0"/>
    </xf>
    <xf numFmtId="0" fontId="9" fillId="0" borderId="20" xfId="0" applyFont="1" applyBorder="1" applyAlignment="1" applyProtection="1">
      <alignment horizontal="left" vertical="center" shrinkToFit="1"/>
      <protection locked="0"/>
    </xf>
    <xf numFmtId="0" fontId="9" fillId="0" borderId="19" xfId="0" applyFont="1" applyBorder="1" applyAlignment="1" applyProtection="1">
      <alignment horizontal="left" vertical="center" shrinkToFit="1"/>
      <protection locked="0"/>
    </xf>
    <xf numFmtId="0" fontId="9" fillId="2" borderId="1" xfId="0" applyFont="1" applyFill="1" applyBorder="1" applyAlignment="1" applyProtection="1">
      <alignment horizontal="center" vertical="center" shrinkToFit="1"/>
      <protection locked="0"/>
    </xf>
    <xf numFmtId="0" fontId="9" fillId="2" borderId="2" xfId="0" applyFont="1" applyFill="1" applyBorder="1" applyAlignment="1" applyProtection="1">
      <alignment horizontal="center" vertical="center" shrinkToFit="1"/>
      <protection locked="0"/>
    </xf>
    <xf numFmtId="190" fontId="9" fillId="0" borderId="103" xfId="0" applyNumberFormat="1" applyFont="1" applyBorder="1" applyAlignment="1" applyProtection="1">
      <alignment horizontal="center" vertical="center" shrinkToFit="1"/>
      <protection locked="0"/>
    </xf>
    <xf numFmtId="190" fontId="9" fillId="0" borderId="16" xfId="0" applyNumberFormat="1" applyFont="1" applyBorder="1" applyAlignment="1" applyProtection="1">
      <alignment horizontal="center" vertical="center" shrinkToFit="1"/>
      <protection locked="0"/>
    </xf>
    <xf numFmtId="204" fontId="9" fillId="0" borderId="48" xfId="0" applyNumberFormat="1" applyFont="1" applyBorder="1" applyAlignment="1" applyProtection="1">
      <alignment horizontal="right" vertical="center" shrinkToFit="1"/>
      <protection locked="0"/>
    </xf>
    <xf numFmtId="204" fontId="9" fillId="0" borderId="15" xfId="0" applyNumberFormat="1" applyFont="1" applyBorder="1" applyAlignment="1" applyProtection="1">
      <alignment horizontal="right" vertical="center" shrinkToFit="1"/>
      <protection locked="0"/>
    </xf>
    <xf numFmtId="204" fontId="7" fillId="0" borderId="99" xfId="0" applyNumberFormat="1" applyFont="1" applyBorder="1" applyAlignment="1">
      <alignment horizontal="right" vertical="center" shrinkToFit="1"/>
    </xf>
    <xf numFmtId="0" fontId="7" fillId="7" borderId="12" xfId="0" applyFont="1" applyFill="1" applyBorder="1" applyAlignment="1">
      <alignment horizontal="center" vertical="center" wrapText="1"/>
    </xf>
    <xf numFmtId="190" fontId="9" fillId="0" borderId="48" xfId="0" applyNumberFormat="1" applyFont="1" applyBorder="1" applyAlignment="1" applyProtection="1">
      <alignment horizontal="center" vertical="center" shrinkToFit="1"/>
      <protection locked="0"/>
    </xf>
    <xf numFmtId="204" fontId="9" fillId="0" borderId="48" xfId="0" applyNumberFormat="1" applyFont="1" applyBorder="1" applyAlignment="1">
      <alignment horizontal="right" vertical="center" shrinkToFit="1"/>
    </xf>
    <xf numFmtId="204" fontId="9" fillId="0" borderId="15" xfId="0" applyNumberFormat="1" applyFont="1" applyBorder="1" applyAlignment="1">
      <alignment horizontal="right" vertical="center" shrinkToFit="1"/>
    </xf>
    <xf numFmtId="204" fontId="7" fillId="0" borderId="101" xfId="0" applyNumberFormat="1" applyFont="1" applyBorder="1" applyAlignment="1">
      <alignment horizontal="right" vertical="center" shrinkToFit="1"/>
    </xf>
    <xf numFmtId="185" fontId="7" fillId="0" borderId="48" xfId="0" applyNumberFormat="1" applyFont="1" applyBorder="1" applyAlignment="1">
      <alignment horizontal="right" vertical="center" shrinkToFit="1"/>
    </xf>
    <xf numFmtId="185" fontId="7" fillId="0" borderId="15" xfId="0" applyNumberFormat="1" applyFont="1" applyBorder="1" applyAlignment="1">
      <alignment horizontal="right" vertical="center" shrinkToFit="1"/>
    </xf>
    <xf numFmtId="204" fontId="7" fillId="0" borderId="102" xfId="0" applyNumberFormat="1" applyFont="1" applyBorder="1" applyAlignment="1">
      <alignment horizontal="right" vertical="center" shrinkToFit="1"/>
    </xf>
    <xf numFmtId="203" fontId="9" fillId="0" borderId="48" xfId="0" applyNumberFormat="1" applyFont="1" applyBorder="1" applyAlignment="1" applyProtection="1">
      <alignment horizontal="right" vertical="center" shrinkToFit="1"/>
      <protection locked="0"/>
    </xf>
    <xf numFmtId="203" fontId="9" fillId="0" borderId="15" xfId="0" applyNumberFormat="1" applyFont="1" applyBorder="1" applyAlignment="1" applyProtection="1">
      <alignment horizontal="right" vertical="center" shrinkToFit="1"/>
      <protection locked="0"/>
    </xf>
    <xf numFmtId="176" fontId="7" fillId="0" borderId="99" xfId="0" applyNumberFormat="1" applyFont="1" applyBorder="1" applyAlignment="1">
      <alignment horizontal="right" vertical="center" shrinkToFit="1"/>
    </xf>
    <xf numFmtId="176" fontId="7" fillId="0" borderId="101" xfId="0" applyNumberFormat="1" applyFont="1" applyBorder="1" applyAlignment="1">
      <alignment horizontal="right" vertical="center" shrinkToFit="1"/>
    </xf>
    <xf numFmtId="203" fontId="9" fillId="0" borderId="17" xfId="0" applyNumberFormat="1" applyFont="1" applyBorder="1" applyAlignment="1" applyProtection="1">
      <alignment horizontal="right" vertical="center" shrinkToFit="1"/>
      <protection locked="0"/>
    </xf>
    <xf numFmtId="203" fontId="9" fillId="0" borderId="14" xfId="0" applyNumberFormat="1" applyFont="1" applyBorder="1" applyAlignment="1" applyProtection="1">
      <alignment horizontal="right" vertical="center" shrinkToFit="1"/>
      <protection locked="0"/>
    </xf>
    <xf numFmtId="176" fontId="7" fillId="0" borderId="36" xfId="0" applyNumberFormat="1" applyFont="1" applyBorder="1" applyAlignment="1">
      <alignment horizontal="right" vertical="center" shrinkToFit="1"/>
    </xf>
    <xf numFmtId="176" fontId="7" fillId="0" borderId="88" xfId="0" applyNumberFormat="1" applyFont="1" applyBorder="1" applyAlignment="1">
      <alignment horizontal="right" vertical="center" shrinkToFit="1"/>
    </xf>
    <xf numFmtId="203" fontId="9" fillId="0" borderId="48" xfId="0" applyNumberFormat="1" applyFont="1" applyBorder="1" applyAlignment="1">
      <alignment horizontal="right" vertical="center" shrinkToFit="1"/>
    </xf>
    <xf numFmtId="203" fontId="9" fillId="0" borderId="15" xfId="0" applyNumberFormat="1" applyFont="1" applyBorder="1" applyAlignment="1">
      <alignment horizontal="right" vertical="center" shrinkToFit="1"/>
    </xf>
    <xf numFmtId="185" fontId="7" fillId="0" borderId="49" xfId="0" applyNumberFormat="1" applyFont="1" applyBorder="1" applyAlignment="1">
      <alignment horizontal="center" vertical="center" shrinkToFit="1"/>
    </xf>
    <xf numFmtId="185" fontId="7" fillId="0" borderId="19" xfId="0" applyNumberFormat="1" applyFont="1" applyBorder="1" applyAlignment="1">
      <alignment horizontal="center" vertical="center" shrinkToFit="1"/>
    </xf>
    <xf numFmtId="203" fontId="9" fillId="0" borderId="49" xfId="0" applyNumberFormat="1" applyFont="1" applyBorder="1" applyAlignment="1">
      <alignment horizontal="right" vertical="center" shrinkToFit="1"/>
    </xf>
    <xf numFmtId="203" fontId="9" fillId="0" borderId="19" xfId="0" applyNumberFormat="1" applyFont="1" applyBorder="1" applyAlignment="1">
      <alignment horizontal="right" vertical="center" shrinkToFit="1"/>
    </xf>
    <xf numFmtId="176" fontId="7" fillId="2" borderId="5" xfId="0" applyNumberFormat="1" applyFont="1" applyFill="1" applyBorder="1" applyAlignment="1">
      <alignment horizontal="right" vertical="center" shrinkToFit="1"/>
    </xf>
    <xf numFmtId="176" fontId="7" fillId="2" borderId="6" xfId="0" applyNumberFormat="1" applyFont="1" applyFill="1" applyBorder="1" applyAlignment="1">
      <alignment horizontal="right" vertical="center" shrinkToFit="1"/>
    </xf>
    <xf numFmtId="176" fontId="7" fillId="2" borderId="100" xfId="0" applyNumberFormat="1" applyFont="1" applyFill="1" applyBorder="1" applyAlignment="1">
      <alignment horizontal="right" vertical="center" shrinkToFit="1"/>
    </xf>
    <xf numFmtId="0" fontId="7" fillId="0" borderId="34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178" fontId="10" fillId="0" borderId="36" xfId="0" applyNumberFormat="1" applyFont="1" applyBorder="1" applyAlignment="1">
      <alignment horizontal="right" vertical="center" shrinkToFit="1"/>
    </xf>
    <xf numFmtId="178" fontId="10" fillId="0" borderId="88" xfId="0" applyNumberFormat="1" applyFont="1" applyBorder="1" applyAlignment="1">
      <alignment horizontal="right" vertical="center" shrinkToFit="1"/>
    </xf>
    <xf numFmtId="181" fontId="7" fillId="0" borderId="48" xfId="0" applyNumberFormat="1" applyFont="1" applyBorder="1" applyAlignment="1" applyProtection="1">
      <alignment horizontal="right" vertical="center" shrinkToFit="1"/>
      <protection locked="0"/>
    </xf>
    <xf numFmtId="181" fontId="7" fillId="0" borderId="16" xfId="0" applyNumberFormat="1" applyFont="1" applyBorder="1" applyAlignment="1" applyProtection="1">
      <alignment horizontal="right" vertical="center" shrinkToFit="1"/>
      <protection locked="0"/>
    </xf>
    <xf numFmtId="181" fontId="7" fillId="0" borderId="15" xfId="0" applyNumberFormat="1" applyFont="1" applyBorder="1" applyAlignment="1" applyProtection="1">
      <alignment horizontal="right" vertical="center" shrinkToFit="1"/>
      <protection locked="0"/>
    </xf>
    <xf numFmtId="193" fontId="7" fillId="0" borderId="48" xfId="0" applyNumberFormat="1" applyFont="1" applyBorder="1" applyAlignment="1" applyProtection="1">
      <alignment horizontal="right" vertical="center" shrinkToFit="1"/>
      <protection locked="0"/>
    </xf>
    <xf numFmtId="193" fontId="7" fillId="0" borderId="16" xfId="0" applyNumberFormat="1" applyFont="1" applyBorder="1" applyAlignment="1" applyProtection="1">
      <alignment horizontal="right" vertical="center" shrinkToFit="1"/>
      <protection locked="0"/>
    </xf>
    <xf numFmtId="193" fontId="7" fillId="0" borderId="15" xfId="0" applyNumberFormat="1" applyFont="1" applyBorder="1" applyAlignment="1" applyProtection="1">
      <alignment horizontal="right" vertical="center" shrinkToFit="1"/>
      <protection locked="0"/>
    </xf>
    <xf numFmtId="193" fontId="7" fillId="0" borderId="47" xfId="0" applyNumberFormat="1" applyFont="1" applyBorder="1" applyAlignment="1" applyProtection="1">
      <alignment horizontal="right" vertical="center" shrinkToFit="1"/>
      <protection locked="0"/>
    </xf>
    <xf numFmtId="193" fontId="7" fillId="0" borderId="53" xfId="0" applyNumberFormat="1" applyFont="1" applyBorder="1" applyAlignment="1" applyProtection="1">
      <alignment horizontal="right" vertical="center" shrinkToFit="1"/>
      <protection locked="0"/>
    </xf>
    <xf numFmtId="193" fontId="7" fillId="0" borderId="24" xfId="0" applyNumberFormat="1" applyFont="1" applyBorder="1" applyAlignment="1" applyProtection="1">
      <alignment horizontal="right" vertical="center" shrinkToFit="1"/>
      <protection locked="0"/>
    </xf>
    <xf numFmtId="0" fontId="9" fillId="0" borderId="49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176" fontId="7" fillId="0" borderId="40" xfId="0" applyNumberFormat="1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distributed" vertical="center" shrinkToFit="1"/>
    </xf>
    <xf numFmtId="176" fontId="7" fillId="0" borderId="7" xfId="0" applyNumberFormat="1" applyFont="1" applyBorder="1" applyAlignment="1">
      <alignment horizontal="center" vertical="center" textRotation="255" wrapText="1" shrinkToFit="1"/>
    </xf>
    <xf numFmtId="176" fontId="7" fillId="0" borderId="13" xfId="0" applyNumberFormat="1" applyFont="1" applyBorder="1" applyAlignment="1">
      <alignment horizontal="center" vertical="center" textRotation="255" shrinkToFit="1"/>
    </xf>
    <xf numFmtId="176" fontId="7" fillId="0" borderId="10" xfId="0" applyNumberFormat="1" applyFont="1" applyBorder="1" applyAlignment="1">
      <alignment horizontal="center" vertical="center" textRotation="255" shrinkToFit="1"/>
    </xf>
    <xf numFmtId="176" fontId="7" fillId="0" borderId="86" xfId="0" applyNumberFormat="1" applyFont="1" applyBorder="1" applyAlignment="1">
      <alignment horizontal="center" vertical="center" shrinkToFit="1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93" xfId="0" applyFont="1" applyBorder="1" applyAlignment="1" applyProtection="1">
      <alignment horizontal="left" vertical="center" shrinkToFit="1"/>
      <protection locked="0"/>
    </xf>
    <xf numFmtId="0" fontId="7" fillId="0" borderId="31" xfId="0" applyFont="1" applyBorder="1" applyAlignment="1">
      <alignment horizontal="distributed" vertical="center" shrinkToFit="1"/>
    </xf>
    <xf numFmtId="192" fontId="7" fillId="0" borderId="22" xfId="0" applyNumberFormat="1" applyFont="1" applyBorder="1" applyAlignment="1">
      <alignment horizontal="distributed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97" xfId="0" applyFont="1" applyBorder="1" applyAlignment="1">
      <alignment horizontal="center" vertical="center" shrinkToFit="1"/>
    </xf>
    <xf numFmtId="176" fontId="7" fillId="0" borderId="4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0" fontId="7" fillId="0" borderId="35" xfId="0" applyFont="1" applyBorder="1" applyAlignment="1" applyProtection="1">
      <alignment horizontal="center" vertical="center" shrinkToFit="1"/>
      <protection locked="0"/>
    </xf>
    <xf numFmtId="181" fontId="7" fillId="0" borderId="49" xfId="0" applyNumberFormat="1" applyFont="1" applyBorder="1" applyAlignment="1" applyProtection="1">
      <alignment horizontal="right" vertical="center" shrinkToFit="1"/>
      <protection locked="0"/>
    </xf>
    <xf numFmtId="181" fontId="7" fillId="0" borderId="20" xfId="0" applyNumberFormat="1" applyFont="1" applyBorder="1" applyAlignment="1" applyProtection="1">
      <alignment horizontal="right" vertical="center" shrinkToFit="1"/>
      <protection locked="0"/>
    </xf>
    <xf numFmtId="181" fontId="7" fillId="0" borderId="19" xfId="0" applyNumberFormat="1" applyFont="1" applyBorder="1" applyAlignment="1" applyProtection="1">
      <alignment horizontal="right" vertical="center" shrinkToFit="1"/>
      <protection locked="0"/>
    </xf>
    <xf numFmtId="193" fontId="7" fillId="0" borderId="49" xfId="0" applyNumberFormat="1" applyFont="1" applyBorder="1" applyAlignment="1" applyProtection="1">
      <alignment horizontal="right" vertical="center" shrinkToFit="1"/>
      <protection locked="0"/>
    </xf>
    <xf numFmtId="193" fontId="7" fillId="0" borderId="20" xfId="0" applyNumberFormat="1" applyFont="1" applyBorder="1" applyAlignment="1" applyProtection="1">
      <alignment horizontal="right" vertical="center" shrinkToFit="1"/>
      <protection locked="0"/>
    </xf>
    <xf numFmtId="193" fontId="7" fillId="0" borderId="19" xfId="0" applyNumberFormat="1" applyFont="1" applyBorder="1" applyAlignment="1" applyProtection="1">
      <alignment horizontal="right" vertical="center" shrinkToFit="1"/>
      <protection locked="0"/>
    </xf>
    <xf numFmtId="0" fontId="7" fillId="0" borderId="12" xfId="0" applyFont="1" applyBorder="1" applyAlignment="1">
      <alignment horizontal="left" vertical="center" textRotation="255" shrinkToFit="1"/>
    </xf>
    <xf numFmtId="0" fontId="7" fillId="0" borderId="0" xfId="0" applyFont="1" applyAlignment="1">
      <alignment horizontal="left" vertical="center" textRotation="255" shrinkToFit="1"/>
    </xf>
    <xf numFmtId="0" fontId="7" fillId="0" borderId="93" xfId="0" applyFont="1" applyBorder="1" applyAlignment="1">
      <alignment horizontal="left" vertical="center" textRotation="255" shrinkToFit="1"/>
    </xf>
    <xf numFmtId="176" fontId="7" fillId="0" borderId="94" xfId="0" applyNumberFormat="1" applyFont="1" applyBorder="1" applyAlignment="1">
      <alignment horizontal="center" vertical="center" textRotation="255" wrapText="1" shrinkToFit="1"/>
    </xf>
    <xf numFmtId="0" fontId="0" fillId="0" borderId="95" xfId="0" applyBorder="1"/>
    <xf numFmtId="0" fontId="0" fillId="0" borderId="96" xfId="0" applyBorder="1"/>
    <xf numFmtId="10" fontId="10" fillId="0" borderId="36" xfId="0" applyNumberFormat="1" applyFont="1" applyBorder="1" applyAlignment="1">
      <alignment horizontal="right" vertical="center" shrinkToFit="1"/>
    </xf>
    <xf numFmtId="10" fontId="10" fillId="0" borderId="88" xfId="0" applyNumberFormat="1" applyFont="1" applyBorder="1" applyAlignment="1">
      <alignment horizontal="right" vertical="center" shrinkToFit="1"/>
    </xf>
    <xf numFmtId="0" fontId="7" fillId="0" borderId="17" xfId="0" applyFont="1" applyBorder="1" applyAlignment="1">
      <alignment horizontal="distributed" vertical="center" justifyLastLine="1" shrinkToFit="1"/>
    </xf>
    <xf numFmtId="0" fontId="7" fillId="0" borderId="21" xfId="0" applyFont="1" applyBorder="1" applyAlignment="1">
      <alignment horizontal="distributed" vertical="center" justifyLastLine="1" shrinkToFit="1"/>
    </xf>
    <xf numFmtId="0" fontId="7" fillId="0" borderId="14" xfId="0" applyFont="1" applyBorder="1" applyAlignment="1">
      <alignment horizontal="distributed" vertical="center" justifyLastLine="1" shrinkToFit="1"/>
    </xf>
    <xf numFmtId="0" fontId="7" fillId="0" borderId="8" xfId="0" applyFont="1" applyBorder="1" applyAlignment="1">
      <alignment horizontal="left" vertical="center" shrinkToFit="1"/>
    </xf>
    <xf numFmtId="0" fontId="7" fillId="0" borderId="89" xfId="0" applyFont="1" applyBorder="1" applyAlignment="1">
      <alignment horizontal="left" vertical="center" shrinkToFit="1"/>
    </xf>
    <xf numFmtId="0" fontId="7" fillId="0" borderId="90" xfId="0" applyFont="1" applyBorder="1" applyAlignment="1">
      <alignment horizontal="distributed" vertical="center" justifyLastLine="1" shrinkToFit="1"/>
    </xf>
    <xf numFmtId="0" fontId="7" fillId="0" borderId="91" xfId="0" applyFont="1" applyBorder="1" applyAlignment="1">
      <alignment horizontal="distributed" vertical="center" justifyLastLine="1" shrinkToFit="1"/>
    </xf>
    <xf numFmtId="0" fontId="7" fillId="0" borderId="92" xfId="0" applyFont="1" applyBorder="1" applyAlignment="1">
      <alignment horizontal="distributed" vertical="center" justifyLastLine="1" shrinkToFit="1"/>
    </xf>
    <xf numFmtId="0" fontId="7" fillId="0" borderId="12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93" xfId="0" applyFont="1" applyBorder="1" applyAlignment="1">
      <alignment horizontal="left" vertical="center" shrinkToFit="1"/>
    </xf>
    <xf numFmtId="181" fontId="7" fillId="0" borderId="47" xfId="0" applyNumberFormat="1" applyFont="1" applyBorder="1" applyAlignment="1" applyProtection="1">
      <alignment horizontal="right" vertical="center" shrinkToFit="1"/>
      <protection locked="0"/>
    </xf>
    <xf numFmtId="181" fontId="7" fillId="0" borderId="53" xfId="0" applyNumberFormat="1" applyFont="1" applyBorder="1" applyAlignment="1" applyProtection="1">
      <alignment horizontal="right" vertical="center" shrinkToFit="1"/>
      <protection locked="0"/>
    </xf>
    <xf numFmtId="181" fontId="7" fillId="0" borderId="24" xfId="0" applyNumberFormat="1" applyFont="1" applyBorder="1" applyAlignment="1" applyProtection="1">
      <alignment horizontal="right" vertical="center" shrinkToFit="1"/>
      <protection locked="0"/>
    </xf>
    <xf numFmtId="0" fontId="26" fillId="0" borderId="135" xfId="0" applyFont="1" applyBorder="1" applyAlignment="1" applyProtection="1">
      <alignment horizontal="left" vertical="center" shrinkToFit="1"/>
      <protection hidden="1"/>
    </xf>
    <xf numFmtId="0" fontId="26" fillId="0" borderId="117" xfId="0" applyFont="1" applyBorder="1" applyAlignment="1">
      <alignment horizontal="left" vertical="center"/>
    </xf>
    <xf numFmtId="0" fontId="26" fillId="0" borderId="118" xfId="0" applyFont="1" applyBorder="1" applyAlignment="1">
      <alignment horizontal="left" vertical="center"/>
    </xf>
    <xf numFmtId="0" fontId="26" fillId="0" borderId="120" xfId="0" applyFont="1" applyBorder="1" applyAlignment="1">
      <alignment horizontal="left" vertical="center"/>
    </xf>
    <xf numFmtId="0" fontId="26" fillId="11" borderId="121" xfId="0" applyFont="1" applyFill="1" applyBorder="1" applyAlignment="1" applyProtection="1">
      <alignment horizontal="left" vertical="center" wrapText="1"/>
      <protection locked="0"/>
    </xf>
    <xf numFmtId="0" fontId="26" fillId="11" borderId="30" xfId="0" applyFont="1" applyFill="1" applyBorder="1" applyAlignment="1" applyProtection="1">
      <alignment horizontal="left" vertical="center" wrapText="1"/>
      <protection locked="0"/>
    </xf>
    <xf numFmtId="0" fontId="26" fillId="11" borderId="128" xfId="0" applyFont="1" applyFill="1" applyBorder="1" applyAlignment="1" applyProtection="1">
      <alignment horizontal="left" vertical="center" wrapText="1"/>
      <protection locked="0"/>
    </xf>
    <xf numFmtId="0" fontId="26" fillId="11" borderId="123" xfId="0" applyFont="1" applyFill="1" applyBorder="1" applyAlignment="1" applyProtection="1">
      <alignment horizontal="left" vertical="center" wrapText="1"/>
      <protection locked="0"/>
    </xf>
    <xf numFmtId="0" fontId="26" fillId="11" borderId="0" xfId="0" applyFont="1" applyFill="1" applyAlignment="1" applyProtection="1">
      <alignment horizontal="left" vertical="center" wrapText="1"/>
      <protection locked="0"/>
    </xf>
    <xf numFmtId="0" fontId="26" fillId="11" borderId="129" xfId="0" applyFont="1" applyFill="1" applyBorder="1" applyAlignment="1" applyProtection="1">
      <alignment horizontal="left" vertical="center" wrapText="1"/>
      <protection locked="0"/>
    </xf>
    <xf numFmtId="0" fontId="26" fillId="11" borderId="131" xfId="0" applyFont="1" applyFill="1" applyBorder="1" applyAlignment="1" applyProtection="1">
      <alignment horizontal="left" vertical="center" wrapText="1"/>
      <protection locked="0"/>
    </xf>
    <xf numFmtId="0" fontId="26" fillId="11" borderId="64" xfId="0" applyFont="1" applyFill="1" applyBorder="1" applyAlignment="1" applyProtection="1">
      <alignment horizontal="left" vertical="center" wrapText="1"/>
      <protection locked="0"/>
    </xf>
    <xf numFmtId="0" fontId="26" fillId="11" borderId="134" xfId="0" applyFont="1" applyFill="1" applyBorder="1" applyAlignment="1" applyProtection="1">
      <alignment horizontal="left" vertical="center" wrapText="1"/>
      <protection locked="0"/>
    </xf>
    <xf numFmtId="0" fontId="26" fillId="11" borderId="123" xfId="0" applyFont="1" applyFill="1" applyBorder="1" applyAlignment="1" applyProtection="1">
      <alignment horizontal="left" vertical="top" wrapText="1"/>
      <protection locked="0"/>
    </xf>
    <xf numFmtId="0" fontId="26" fillId="11" borderId="0" xfId="0" applyFont="1" applyFill="1" applyAlignment="1" applyProtection="1">
      <alignment horizontal="left" vertical="top" wrapText="1"/>
      <protection locked="0"/>
    </xf>
    <xf numFmtId="0" fontId="26" fillId="11" borderId="129" xfId="0" applyFont="1" applyFill="1" applyBorder="1" applyAlignment="1" applyProtection="1">
      <alignment horizontal="left" vertical="top" wrapText="1"/>
      <protection locked="0"/>
    </xf>
    <xf numFmtId="0" fontId="26" fillId="11" borderId="131" xfId="0" applyFont="1" applyFill="1" applyBorder="1" applyAlignment="1" applyProtection="1">
      <alignment horizontal="left" vertical="top" wrapText="1"/>
      <protection locked="0"/>
    </xf>
    <xf numFmtId="0" fontId="26" fillId="11" borderId="64" xfId="0" applyFont="1" applyFill="1" applyBorder="1" applyAlignment="1" applyProtection="1">
      <alignment horizontal="left" vertical="top" wrapText="1"/>
      <protection locked="0"/>
    </xf>
    <xf numFmtId="0" fontId="26" fillId="11" borderId="134" xfId="0" applyFont="1" applyFill="1" applyBorder="1" applyAlignment="1" applyProtection="1">
      <alignment horizontal="left" vertical="top" wrapText="1"/>
      <protection locked="0"/>
    </xf>
    <xf numFmtId="0" fontId="26" fillId="0" borderId="138" xfId="0" applyFont="1" applyBorder="1" applyAlignment="1">
      <alignment horizontal="left" vertical="center"/>
    </xf>
    <xf numFmtId="0" fontId="26" fillId="0" borderId="135" xfId="0" applyFont="1" applyBorder="1" applyAlignment="1">
      <alignment horizontal="left" vertical="center"/>
    </xf>
    <xf numFmtId="0" fontId="26" fillId="0" borderId="123" xfId="0" applyFont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6" fillId="0" borderId="131" xfId="0" applyFont="1" applyBorder="1" applyAlignment="1">
      <alignment horizontal="left" vertical="center"/>
    </xf>
    <xf numFmtId="0" fontId="26" fillId="0" borderId="64" xfId="0" applyFont="1" applyBorder="1" applyAlignment="1">
      <alignment horizontal="left" vertical="center"/>
    </xf>
    <xf numFmtId="38" fontId="34" fillId="11" borderId="135" xfId="3" applyFont="1" applyFill="1" applyBorder="1" applyAlignment="1" applyProtection="1">
      <alignment horizontal="center" vertical="center" shrinkToFit="1"/>
      <protection locked="0"/>
    </xf>
    <xf numFmtId="38" fontId="34" fillId="11" borderId="0" xfId="3" applyFont="1" applyFill="1" applyBorder="1" applyAlignment="1" applyProtection="1">
      <alignment horizontal="center" vertical="center" shrinkToFit="1"/>
      <protection locked="0"/>
    </xf>
    <xf numFmtId="38" fontId="34" fillId="11" borderId="64" xfId="3" applyFont="1" applyFill="1" applyBorder="1" applyAlignment="1" applyProtection="1">
      <alignment horizontal="center" vertical="center" shrinkToFit="1"/>
      <protection locked="0"/>
    </xf>
    <xf numFmtId="0" fontId="26" fillId="0" borderId="136" xfId="0" applyFont="1" applyBorder="1" applyAlignment="1" applyProtection="1">
      <alignment horizontal="center" vertical="center" shrinkToFit="1"/>
      <protection locked="0"/>
    </xf>
    <xf numFmtId="0" fontId="26" fillId="0" borderId="129" xfId="0" applyFont="1" applyBorder="1" applyAlignment="1" applyProtection="1">
      <alignment horizontal="center" vertical="center" shrinkToFit="1"/>
      <protection locked="0"/>
    </xf>
    <xf numFmtId="0" fontId="26" fillId="0" borderId="134" xfId="0" applyFont="1" applyBorder="1" applyAlignment="1" applyProtection="1">
      <alignment horizontal="center" vertical="center" shrinkToFit="1"/>
      <protection locked="0"/>
    </xf>
    <xf numFmtId="0" fontId="26" fillId="0" borderId="151" xfId="0" applyFont="1" applyBorder="1" applyAlignment="1">
      <alignment horizontal="center" vertical="center"/>
    </xf>
    <xf numFmtId="0" fontId="26" fillId="11" borderId="137" xfId="0" applyFont="1" applyFill="1" applyBorder="1" applyAlignment="1" applyProtection="1">
      <alignment horizontal="left" vertical="center" shrinkToFit="1"/>
      <protection locked="0"/>
    </xf>
    <xf numFmtId="0" fontId="26" fillId="11" borderId="16" xfId="0" applyFont="1" applyFill="1" applyBorder="1" applyAlignment="1" applyProtection="1">
      <alignment horizontal="left" vertical="center" shrinkToFit="1"/>
      <protection locked="0"/>
    </xf>
    <xf numFmtId="0" fontId="26" fillId="11" borderId="44" xfId="0" applyFont="1" applyFill="1" applyBorder="1" applyAlignment="1" applyProtection="1">
      <alignment horizontal="left" vertical="center" shrinkToFit="1"/>
      <protection locked="0"/>
    </xf>
    <xf numFmtId="0" fontId="26" fillId="11" borderId="126" xfId="0" applyFont="1" applyFill="1" applyBorder="1" applyAlignment="1" applyProtection="1">
      <alignment horizontal="left" vertical="center" wrapText="1" shrinkToFit="1"/>
      <protection locked="0"/>
    </xf>
    <xf numFmtId="0" fontId="26" fillId="11" borderId="30" xfId="0" applyFont="1" applyFill="1" applyBorder="1" applyAlignment="1" applyProtection="1">
      <alignment horizontal="left" vertical="center" wrapText="1" shrinkToFit="1"/>
      <protection locked="0"/>
    </xf>
    <xf numFmtId="0" fontId="26" fillId="11" borderId="122" xfId="0" applyFont="1" applyFill="1" applyBorder="1" applyAlignment="1" applyProtection="1">
      <alignment horizontal="left" vertical="center" wrapText="1" shrinkToFit="1"/>
      <protection locked="0"/>
    </xf>
    <xf numFmtId="0" fontId="26" fillId="11" borderId="127" xfId="0" applyFont="1" applyFill="1" applyBorder="1" applyAlignment="1" applyProtection="1">
      <alignment horizontal="left" vertical="center" wrapText="1" shrinkToFit="1"/>
      <protection locked="0"/>
    </xf>
    <xf numFmtId="0" fontId="26" fillId="11" borderId="0" xfId="0" applyFont="1" applyFill="1" applyAlignment="1" applyProtection="1">
      <alignment horizontal="left" vertical="center" wrapText="1" shrinkToFit="1"/>
      <protection locked="0"/>
    </xf>
    <xf numFmtId="0" fontId="26" fillId="11" borderId="124" xfId="0" applyFont="1" applyFill="1" applyBorder="1" applyAlignment="1" applyProtection="1">
      <alignment horizontal="left" vertical="center" wrapText="1" shrinkToFit="1"/>
      <protection locked="0"/>
    </xf>
    <xf numFmtId="0" fontId="26" fillId="11" borderId="104" xfId="0" applyFont="1" applyFill="1" applyBorder="1" applyAlignment="1" applyProtection="1">
      <alignment horizontal="left" vertical="center" wrapText="1" shrinkToFit="1"/>
      <protection locked="0"/>
    </xf>
    <xf numFmtId="0" fontId="26" fillId="11" borderId="21" xfId="0" applyFont="1" applyFill="1" applyBorder="1" applyAlignment="1" applyProtection="1">
      <alignment horizontal="left" vertical="center" wrapText="1" shrinkToFit="1"/>
      <protection locked="0"/>
    </xf>
    <xf numFmtId="0" fontId="26" fillId="11" borderId="45" xfId="0" applyFont="1" applyFill="1" applyBorder="1" applyAlignment="1" applyProtection="1">
      <alignment horizontal="left" vertical="center" wrapText="1" shrinkToFit="1"/>
      <protection locked="0"/>
    </xf>
    <xf numFmtId="0" fontId="26" fillId="11" borderId="128" xfId="0" applyFont="1" applyFill="1" applyBorder="1" applyAlignment="1" applyProtection="1">
      <alignment horizontal="center" vertical="center" shrinkToFit="1"/>
      <protection locked="0"/>
    </xf>
    <xf numFmtId="0" fontId="26" fillId="11" borderId="129" xfId="0" applyFont="1" applyFill="1" applyBorder="1" applyAlignment="1" applyProtection="1">
      <alignment horizontal="center" vertical="center" shrinkToFit="1"/>
      <protection locked="0"/>
    </xf>
    <xf numFmtId="0" fontId="26" fillId="11" borderId="130" xfId="0" applyFont="1" applyFill="1" applyBorder="1" applyAlignment="1" applyProtection="1">
      <alignment horizontal="center" vertical="center" shrinkToFit="1"/>
      <protection locked="0"/>
    </xf>
    <xf numFmtId="0" fontId="26" fillId="11" borderId="123" xfId="0" applyFont="1" applyFill="1" applyBorder="1" applyAlignment="1" applyProtection="1">
      <alignment horizontal="left" vertical="center" shrinkToFit="1"/>
      <protection locked="0"/>
    </xf>
    <xf numFmtId="0" fontId="26" fillId="11" borderId="0" xfId="0" applyFont="1" applyFill="1" applyAlignment="1" applyProtection="1">
      <alignment horizontal="left" vertical="center" shrinkToFit="1"/>
      <protection locked="0"/>
    </xf>
    <xf numFmtId="0" fontId="26" fillId="11" borderId="124" xfId="0" applyFont="1" applyFill="1" applyBorder="1" applyAlignment="1" applyProtection="1">
      <alignment horizontal="left" vertical="center" shrinkToFit="1"/>
      <protection locked="0"/>
    </xf>
    <xf numFmtId="0" fontId="26" fillId="11" borderId="125" xfId="0" applyFont="1" applyFill="1" applyBorder="1" applyAlignment="1" applyProtection="1">
      <alignment horizontal="left" vertical="center" shrinkToFit="1"/>
      <protection locked="0"/>
    </xf>
    <xf numFmtId="0" fontId="26" fillId="11" borderId="21" xfId="0" applyFont="1" applyFill="1" applyBorder="1" applyAlignment="1" applyProtection="1">
      <alignment horizontal="left" vertical="center" shrinkToFit="1"/>
      <protection locked="0"/>
    </xf>
    <xf numFmtId="0" fontId="26" fillId="11" borderId="45" xfId="0" applyFont="1" applyFill="1" applyBorder="1" applyAlignment="1" applyProtection="1">
      <alignment horizontal="left" vertical="center" shrinkToFit="1"/>
      <protection locked="0"/>
    </xf>
    <xf numFmtId="0" fontId="31" fillId="0" borderId="0" xfId="0" applyFont="1" applyAlignment="1">
      <alignment horizontal="center" vertical="center"/>
    </xf>
    <xf numFmtId="0" fontId="26" fillId="11" borderId="121" xfId="0" applyFont="1" applyFill="1" applyBorder="1" applyAlignment="1" applyProtection="1">
      <alignment horizontal="left" vertical="center" shrinkToFit="1"/>
      <protection locked="0"/>
    </xf>
    <xf numFmtId="0" fontId="26" fillId="11" borderId="30" xfId="0" applyFont="1" applyFill="1" applyBorder="1" applyAlignment="1" applyProtection="1">
      <alignment horizontal="left" vertical="center" shrinkToFit="1"/>
      <protection locked="0"/>
    </xf>
    <xf numFmtId="0" fontId="26" fillId="11" borderId="122" xfId="0" applyFont="1" applyFill="1" applyBorder="1" applyAlignment="1" applyProtection="1">
      <alignment horizontal="left" vertical="center" shrinkToFit="1"/>
      <protection locked="0"/>
    </xf>
    <xf numFmtId="0" fontId="26" fillId="11" borderId="133" xfId="0" applyFont="1" applyFill="1" applyBorder="1" applyAlignment="1" applyProtection="1">
      <alignment horizontal="left" vertical="center" wrapText="1" shrinkToFit="1"/>
      <protection locked="0"/>
    </xf>
    <xf numFmtId="0" fontId="26" fillId="11" borderId="64" xfId="0" applyFont="1" applyFill="1" applyBorder="1" applyAlignment="1" applyProtection="1">
      <alignment horizontal="left" vertical="center" wrapText="1" shrinkToFit="1"/>
      <protection locked="0"/>
    </xf>
    <xf numFmtId="0" fontId="26" fillId="11" borderId="132" xfId="0" applyFont="1" applyFill="1" applyBorder="1" applyAlignment="1" applyProtection="1">
      <alignment horizontal="left" vertical="center" wrapText="1" shrinkToFit="1"/>
      <protection locked="0"/>
    </xf>
    <xf numFmtId="0" fontId="26" fillId="11" borderId="134" xfId="0" applyFont="1" applyFill="1" applyBorder="1" applyAlignment="1" applyProtection="1">
      <alignment horizontal="center" vertical="center" shrinkToFit="1"/>
      <protection locked="0"/>
    </xf>
    <xf numFmtId="0" fontId="26" fillId="11" borderId="131" xfId="0" applyFont="1" applyFill="1" applyBorder="1" applyAlignment="1" applyProtection="1">
      <alignment horizontal="left" vertical="center" shrinkToFit="1"/>
      <protection locked="0"/>
    </xf>
    <xf numFmtId="0" fontId="26" fillId="11" borderId="64" xfId="0" applyFont="1" applyFill="1" applyBorder="1" applyAlignment="1" applyProtection="1">
      <alignment horizontal="left" vertical="center" shrinkToFit="1"/>
      <protection locked="0"/>
    </xf>
    <xf numFmtId="0" fontId="26" fillId="11" borderId="132" xfId="0" applyFont="1" applyFill="1" applyBorder="1" applyAlignment="1" applyProtection="1">
      <alignment horizontal="left" vertical="center" shrinkToFit="1"/>
      <protection locked="0"/>
    </xf>
    <xf numFmtId="0" fontId="30" fillId="0" borderId="103" xfId="0" applyFont="1" applyBorder="1" applyAlignment="1" applyProtection="1">
      <alignment horizontal="right" vertical="center" shrinkToFit="1"/>
      <protection locked="0"/>
    </xf>
    <xf numFmtId="0" fontId="30" fillId="0" borderId="16" xfId="0" applyFont="1" applyBorder="1" applyAlignment="1" applyProtection="1">
      <alignment horizontal="right" vertical="center" shrinkToFit="1"/>
      <protection locked="0"/>
    </xf>
    <xf numFmtId="0" fontId="30" fillId="0" borderId="104" xfId="0" applyFont="1" applyBorder="1" applyAlignment="1" applyProtection="1">
      <alignment horizontal="right" vertical="center"/>
      <protection locked="0"/>
    </xf>
    <xf numFmtId="0" fontId="30" fillId="0" borderId="21" xfId="0" applyFont="1" applyBorder="1" applyAlignment="1" applyProtection="1">
      <alignment horizontal="right" vertical="center"/>
      <protection locked="0"/>
    </xf>
    <xf numFmtId="0" fontId="26" fillId="11" borderId="128" xfId="0" applyFont="1" applyFill="1" applyBorder="1" applyAlignment="1" applyProtection="1">
      <alignment horizontal="left" vertical="center" shrinkToFit="1"/>
      <protection locked="0"/>
    </xf>
    <xf numFmtId="0" fontId="26" fillId="11" borderId="139" xfId="0" applyFont="1" applyFill="1" applyBorder="1" applyAlignment="1" applyProtection="1">
      <alignment horizontal="left" vertical="center" shrinkToFit="1"/>
      <protection locked="0"/>
    </xf>
    <xf numFmtId="0" fontId="26" fillId="0" borderId="121" xfId="0" applyFont="1" applyBorder="1" applyAlignment="1">
      <alignment horizontal="distributed" vertical="center" indent="1" shrinkToFit="1"/>
    </xf>
    <xf numFmtId="0" fontId="26" fillId="0" borderId="30" xfId="0" applyFont="1" applyBorder="1" applyAlignment="1">
      <alignment horizontal="distributed" vertical="center" indent="1" shrinkToFit="1"/>
    </xf>
    <xf numFmtId="0" fontId="26" fillId="0" borderId="122" xfId="0" applyFont="1" applyBorder="1" applyAlignment="1">
      <alignment horizontal="distributed" vertical="center" indent="1" shrinkToFit="1"/>
    </xf>
    <xf numFmtId="0" fontId="26" fillId="0" borderId="123" xfId="0" applyFont="1" applyBorder="1" applyAlignment="1">
      <alignment horizontal="distributed" vertical="center" indent="1" shrinkToFit="1"/>
    </xf>
    <xf numFmtId="0" fontId="26" fillId="0" borderId="0" xfId="0" applyFont="1" applyAlignment="1">
      <alignment horizontal="distributed" vertical="center" indent="1" shrinkToFit="1"/>
    </xf>
    <xf numFmtId="0" fontId="26" fillId="0" borderId="124" xfId="0" applyFont="1" applyBorder="1" applyAlignment="1">
      <alignment horizontal="distributed" vertical="center" indent="1" shrinkToFit="1"/>
    </xf>
    <xf numFmtId="0" fontId="26" fillId="0" borderId="125" xfId="0" applyFont="1" applyBorder="1" applyAlignment="1">
      <alignment horizontal="distributed" vertical="center" indent="1" shrinkToFit="1"/>
    </xf>
    <xf numFmtId="0" fontId="26" fillId="0" borderId="21" xfId="0" applyFont="1" applyBorder="1" applyAlignment="1">
      <alignment horizontal="distributed" vertical="center" indent="1" shrinkToFit="1"/>
    </xf>
    <xf numFmtId="0" fontId="26" fillId="0" borderId="45" xfId="0" applyFont="1" applyBorder="1" applyAlignment="1">
      <alignment horizontal="distributed" vertical="center" indent="1" shrinkToFit="1"/>
    </xf>
    <xf numFmtId="0" fontId="26" fillId="0" borderId="121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6" fillId="0" borderId="122" xfId="0" applyFont="1" applyBorder="1" applyAlignment="1">
      <alignment horizontal="center" vertical="center" shrinkToFit="1"/>
    </xf>
    <xf numFmtId="0" fontId="26" fillId="0" borderId="123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 shrinkToFit="1"/>
    </xf>
    <xf numFmtId="0" fontId="26" fillId="0" borderId="124" xfId="0" applyFont="1" applyBorder="1" applyAlignment="1">
      <alignment horizontal="center" vertical="center" shrinkToFit="1"/>
    </xf>
    <xf numFmtId="0" fontId="26" fillId="0" borderId="125" xfId="0" applyFont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 shrinkToFit="1"/>
    </xf>
    <xf numFmtId="0" fontId="26" fillId="0" borderId="45" xfId="0" applyFont="1" applyBorder="1" applyAlignment="1">
      <alignment horizontal="center" vertical="center" shrinkToFit="1"/>
    </xf>
    <xf numFmtId="0" fontId="26" fillId="0" borderId="142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11" borderId="127" xfId="0" applyFont="1" applyFill="1" applyBorder="1" applyAlignment="1" applyProtection="1">
      <alignment vertical="center" wrapText="1" shrinkToFit="1"/>
      <protection locked="0"/>
    </xf>
    <xf numFmtId="0" fontId="26" fillId="11" borderId="0" xfId="0" applyFont="1" applyFill="1" applyAlignment="1" applyProtection="1">
      <alignment vertical="center" wrapText="1" shrinkToFit="1"/>
      <protection locked="0"/>
    </xf>
    <xf numFmtId="0" fontId="26" fillId="11" borderId="104" xfId="0" applyFont="1" applyFill="1" applyBorder="1" applyAlignment="1" applyProtection="1">
      <alignment vertical="center" wrapText="1" shrinkToFit="1"/>
      <protection locked="0"/>
    </xf>
    <xf numFmtId="0" fontId="26" fillId="11" borderId="21" xfId="0" applyFont="1" applyFill="1" applyBorder="1" applyAlignment="1" applyProtection="1">
      <alignment vertical="center" wrapText="1" shrinkToFit="1"/>
      <protection locked="0"/>
    </xf>
    <xf numFmtId="0" fontId="26" fillId="0" borderId="127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104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205" fontId="26" fillId="11" borderId="30" xfId="0" applyNumberFormat="1" applyFont="1" applyFill="1" applyBorder="1" applyAlignment="1" applyProtection="1">
      <alignment horizontal="center" vertical="center" shrinkToFit="1"/>
      <protection locked="0"/>
    </xf>
    <xf numFmtId="0" fontId="26" fillId="0" borderId="30" xfId="0" applyFont="1" applyBorder="1" applyAlignment="1" applyProtection="1">
      <alignment horizontal="center" vertical="center" shrinkToFit="1"/>
      <protection locked="0"/>
    </xf>
    <xf numFmtId="0" fontId="26" fillId="0" borderId="122" xfId="0" applyFont="1" applyBorder="1" applyAlignment="1" applyProtection="1">
      <alignment horizontal="center" vertical="center" shrinkToFit="1"/>
      <protection locked="0"/>
    </xf>
    <xf numFmtId="0" fontId="30" fillId="0" borderId="126" xfId="0" applyFont="1" applyBorder="1" applyAlignment="1">
      <alignment horizontal="center" vertical="center" wrapText="1" shrinkToFit="1"/>
    </xf>
    <xf numFmtId="0" fontId="30" fillId="0" borderId="30" xfId="0" applyFont="1" applyBorder="1" applyAlignment="1">
      <alignment horizontal="center" vertical="center" wrapText="1" shrinkToFit="1"/>
    </xf>
    <xf numFmtId="0" fontId="30" fillId="0" borderId="128" xfId="0" applyFont="1" applyBorder="1" applyAlignment="1">
      <alignment horizontal="center" vertical="center" wrapText="1" shrinkToFit="1"/>
    </xf>
    <xf numFmtId="0" fontId="30" fillId="0" borderId="133" xfId="0" applyFont="1" applyBorder="1" applyAlignment="1">
      <alignment horizontal="center" vertical="center" wrapText="1" shrinkToFit="1"/>
    </xf>
    <xf numFmtId="0" fontId="30" fillId="0" borderId="64" xfId="0" applyFont="1" applyBorder="1" applyAlignment="1">
      <alignment horizontal="center" vertical="center" wrapText="1" shrinkToFit="1"/>
    </xf>
    <xf numFmtId="0" fontId="30" fillId="0" borderId="134" xfId="0" applyFont="1" applyBorder="1" applyAlignment="1">
      <alignment horizontal="center" vertical="center" wrapText="1" shrinkToFit="1"/>
    </xf>
    <xf numFmtId="0" fontId="26" fillId="0" borderId="129" xfId="0" applyFont="1" applyBorder="1" applyAlignment="1">
      <alignment horizontal="center" vertical="center"/>
    </xf>
    <xf numFmtId="0" fontId="26" fillId="0" borderId="130" xfId="0" applyFont="1" applyBorder="1" applyAlignment="1">
      <alignment horizontal="center" vertical="center"/>
    </xf>
    <xf numFmtId="0" fontId="26" fillId="0" borderId="131" xfId="0" applyFont="1" applyBorder="1" applyAlignment="1">
      <alignment horizontal="distributed" vertical="center" indent="1" shrinkToFit="1"/>
    </xf>
    <xf numFmtId="0" fontId="26" fillId="0" borderId="64" xfId="0" applyFont="1" applyBorder="1" applyAlignment="1">
      <alignment horizontal="distributed" vertical="center" indent="1" shrinkToFit="1"/>
    </xf>
    <xf numFmtId="0" fontId="26" fillId="11" borderId="126" xfId="0" applyFont="1" applyFill="1" applyBorder="1" applyAlignment="1">
      <alignment horizontal="center" vertical="center" shrinkToFit="1"/>
    </xf>
    <xf numFmtId="0" fontId="26" fillId="11" borderId="30" xfId="0" applyFont="1" applyFill="1" applyBorder="1" applyAlignment="1">
      <alignment horizontal="center" vertical="center" shrinkToFit="1"/>
    </xf>
    <xf numFmtId="0" fontId="26" fillId="11" borderId="133" xfId="0" applyFont="1" applyFill="1" applyBorder="1" applyAlignment="1">
      <alignment horizontal="center" vertical="center" shrinkToFit="1"/>
    </xf>
    <xf numFmtId="0" fontId="26" fillId="11" borderId="64" xfId="0" applyFont="1" applyFill="1" applyBorder="1" applyAlignment="1">
      <alignment horizontal="center" vertical="center" shrinkToFit="1"/>
    </xf>
    <xf numFmtId="0" fontId="29" fillId="11" borderId="30" xfId="4" applyFont="1" applyFill="1" applyBorder="1" applyAlignment="1" applyProtection="1">
      <alignment horizontal="left" vertical="center" shrinkToFit="1"/>
      <protection locked="0"/>
    </xf>
    <xf numFmtId="0" fontId="26" fillId="11" borderId="146" xfId="0" applyFont="1" applyFill="1" applyBorder="1" applyAlignment="1" applyProtection="1">
      <alignment horizontal="left" vertical="center" shrinkToFit="1"/>
      <protection locked="0"/>
    </xf>
    <xf numFmtId="0" fontId="26" fillId="11" borderId="118" xfId="0" applyFont="1" applyFill="1" applyBorder="1" applyAlignment="1" applyProtection="1">
      <alignment horizontal="left" vertical="center" shrinkToFit="1"/>
      <protection locked="0"/>
    </xf>
    <xf numFmtId="0" fontId="26" fillId="0" borderId="117" xfId="0" applyFont="1" applyBorder="1" applyAlignment="1">
      <alignment horizontal="center" vertical="center" shrinkToFit="1"/>
    </xf>
    <xf numFmtId="0" fontId="26" fillId="0" borderId="118" xfId="0" applyFont="1" applyBorder="1" applyAlignment="1">
      <alignment horizontal="center" vertical="center" shrinkToFit="1"/>
    </xf>
    <xf numFmtId="0" fontId="26" fillId="0" borderId="119" xfId="0" applyFont="1" applyBorder="1" applyAlignment="1">
      <alignment horizontal="center" vertical="center" shrinkToFit="1"/>
    </xf>
    <xf numFmtId="0" fontId="26" fillId="0" borderId="146" xfId="0" applyFont="1" applyBorder="1" applyAlignment="1" applyProtection="1">
      <alignment horizontal="center" vertical="center" shrinkToFit="1"/>
      <protection locked="0"/>
    </xf>
    <xf numFmtId="0" fontId="26" fillId="0" borderId="118" xfId="0" applyFont="1" applyBorder="1" applyAlignment="1" applyProtection="1">
      <alignment horizontal="center" vertical="center" shrinkToFit="1"/>
      <protection locked="0"/>
    </xf>
    <xf numFmtId="0" fontId="26" fillId="0" borderId="119" xfId="0" applyFont="1" applyBorder="1" applyAlignment="1" applyProtection="1">
      <alignment horizontal="center" vertical="center" shrinkToFit="1"/>
      <protection locked="0"/>
    </xf>
    <xf numFmtId="0" fontId="26" fillId="0" borderId="146" xfId="0" applyFont="1" applyBorder="1" applyAlignment="1">
      <alignment horizontal="center" vertical="center" shrinkToFit="1"/>
    </xf>
    <xf numFmtId="0" fontId="37" fillId="0" borderId="11" xfId="0" applyFont="1" applyBorder="1" applyAlignment="1" applyProtection="1">
      <alignment horizontal="center" vertical="center" shrinkToFit="1"/>
      <protection locked="0"/>
    </xf>
    <xf numFmtId="0" fontId="37" fillId="0" borderId="2" xfId="0" applyFont="1" applyBorder="1" applyAlignment="1" applyProtection="1">
      <alignment horizontal="center" vertical="center" shrinkToFit="1"/>
      <protection locked="0"/>
    </xf>
    <xf numFmtId="0" fontId="31" fillId="0" borderId="36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32" fillId="0" borderId="0" xfId="0" applyFont="1" applyAlignment="1">
      <alignment horizontal="left" vertical="center" shrinkToFi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37" fillId="0" borderId="1" xfId="0" applyFont="1" applyBorder="1" applyAlignment="1" applyProtection="1">
      <alignment horizontal="center" vertical="center" shrinkToFit="1"/>
      <protection locked="0"/>
    </xf>
    <xf numFmtId="0" fontId="38" fillId="11" borderId="126" xfId="0" applyFont="1" applyFill="1" applyBorder="1" applyAlignment="1" applyProtection="1">
      <alignment horizontal="left" vertical="center" wrapText="1" shrinkToFit="1"/>
      <protection locked="0"/>
    </xf>
    <xf numFmtId="0" fontId="38" fillId="11" borderId="30" xfId="0" applyFont="1" applyFill="1" applyBorder="1" applyAlignment="1" applyProtection="1">
      <alignment horizontal="left" vertical="center" wrapText="1" shrinkToFit="1"/>
      <protection locked="0"/>
    </xf>
    <xf numFmtId="0" fontId="38" fillId="11" borderId="122" xfId="0" applyFont="1" applyFill="1" applyBorder="1" applyAlignment="1" applyProtection="1">
      <alignment horizontal="left" vertical="center" wrapText="1" shrinkToFit="1"/>
      <protection locked="0"/>
    </xf>
    <xf numFmtId="0" fontId="38" fillId="11" borderId="127" xfId="0" applyFont="1" applyFill="1" applyBorder="1" applyAlignment="1" applyProtection="1">
      <alignment horizontal="left" vertical="center" wrapText="1" shrinkToFit="1"/>
      <protection locked="0"/>
    </xf>
    <xf numFmtId="0" fontId="38" fillId="11" borderId="0" xfId="0" applyFont="1" applyFill="1" applyAlignment="1" applyProtection="1">
      <alignment horizontal="left" vertical="center" wrapText="1" shrinkToFit="1"/>
      <protection locked="0"/>
    </xf>
    <xf numFmtId="0" fontId="38" fillId="11" borderId="124" xfId="0" applyFont="1" applyFill="1" applyBorder="1" applyAlignment="1" applyProtection="1">
      <alignment horizontal="left" vertical="center" wrapText="1" shrinkToFit="1"/>
      <protection locked="0"/>
    </xf>
    <xf numFmtId="0" fontId="38" fillId="11" borderId="104" xfId="0" applyFont="1" applyFill="1" applyBorder="1" applyAlignment="1" applyProtection="1">
      <alignment horizontal="left" vertical="center" wrapText="1" shrinkToFit="1"/>
      <protection locked="0"/>
    </xf>
    <xf numFmtId="0" fontId="38" fillId="11" borderId="21" xfId="0" applyFont="1" applyFill="1" applyBorder="1" applyAlignment="1" applyProtection="1">
      <alignment horizontal="left" vertical="center" wrapText="1" shrinkToFit="1"/>
      <protection locked="0"/>
    </xf>
    <xf numFmtId="0" fontId="38" fillId="11" borderId="45" xfId="0" applyFont="1" applyFill="1" applyBorder="1" applyAlignment="1" applyProtection="1">
      <alignment horizontal="left" vertical="center" wrapText="1" shrinkToFit="1"/>
      <protection locked="0"/>
    </xf>
    <xf numFmtId="0" fontId="26" fillId="0" borderId="64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6" fillId="0" borderId="135" xfId="0" applyFont="1" applyBorder="1" applyAlignment="1">
      <alignment horizontal="center" vertical="center"/>
    </xf>
    <xf numFmtId="0" fontId="26" fillId="11" borderId="148" xfId="0" applyFont="1" applyFill="1" applyBorder="1" applyAlignment="1" applyProtection="1">
      <alignment horizontal="center" vertical="center" shrinkToFit="1"/>
      <protection locked="0"/>
    </xf>
    <xf numFmtId="0" fontId="26" fillId="11" borderId="149" xfId="0" applyFont="1" applyFill="1" applyBorder="1" applyAlignment="1" applyProtection="1">
      <alignment horizontal="center" vertical="center" shrinkToFit="1"/>
      <protection locked="0"/>
    </xf>
    <xf numFmtId="0" fontId="26" fillId="11" borderId="150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 applyProtection="1">
      <alignment horizontal="center" vertical="center" shrinkToFit="1"/>
      <protection locked="0"/>
    </xf>
    <xf numFmtId="0" fontId="26" fillId="0" borderId="21" xfId="0" applyFont="1" applyBorder="1" applyAlignment="1" applyProtection="1">
      <alignment horizontal="center" vertical="center" shrinkToFit="1"/>
      <protection locked="0"/>
    </xf>
    <xf numFmtId="0" fontId="24" fillId="11" borderId="30" xfId="0" applyFont="1" applyFill="1" applyBorder="1" applyAlignment="1" applyProtection="1">
      <alignment horizontal="center" vertical="center" shrinkToFit="1"/>
      <protection locked="0"/>
    </xf>
    <xf numFmtId="0" fontId="24" fillId="11" borderId="0" xfId="0" applyFont="1" applyFill="1" applyAlignment="1" applyProtection="1">
      <alignment horizontal="center" vertical="center" shrinkToFit="1"/>
      <protection locked="0"/>
    </xf>
    <xf numFmtId="0" fontId="24" fillId="11" borderId="21" xfId="0" applyFont="1" applyFill="1" applyBorder="1" applyAlignment="1" applyProtection="1">
      <alignment horizontal="center" vertical="center" shrinkToFit="1"/>
      <protection locked="0"/>
    </xf>
    <xf numFmtId="0" fontId="26" fillId="11" borderId="126" xfId="0" applyFont="1" applyFill="1" applyBorder="1" applyAlignment="1" applyProtection="1">
      <alignment horizontal="center" vertical="center" wrapText="1" shrinkToFit="1"/>
      <protection locked="0"/>
    </xf>
    <xf numFmtId="0" fontId="26" fillId="11" borderId="30" xfId="0" applyFont="1" applyFill="1" applyBorder="1" applyAlignment="1" applyProtection="1">
      <alignment horizontal="center" vertical="center" wrapText="1" shrinkToFit="1"/>
      <protection locked="0"/>
    </xf>
    <xf numFmtId="0" fontId="26" fillId="11" borderId="122" xfId="0" applyFont="1" applyFill="1" applyBorder="1" applyAlignment="1" applyProtection="1">
      <alignment horizontal="center" vertical="center" wrapText="1" shrinkToFit="1"/>
      <protection locked="0"/>
    </xf>
    <xf numFmtId="0" fontId="26" fillId="11" borderId="127" xfId="0" applyFont="1" applyFill="1" applyBorder="1" applyAlignment="1" applyProtection="1">
      <alignment horizontal="center" vertical="center" wrapText="1" shrinkToFit="1"/>
      <protection locked="0"/>
    </xf>
    <xf numFmtId="0" fontId="26" fillId="11" borderId="0" xfId="0" applyFont="1" applyFill="1" applyAlignment="1" applyProtection="1">
      <alignment horizontal="center" vertical="center" wrapText="1" shrinkToFit="1"/>
      <protection locked="0"/>
    </xf>
    <xf numFmtId="0" fontId="26" fillId="11" borderId="124" xfId="0" applyFont="1" applyFill="1" applyBorder="1" applyAlignment="1" applyProtection="1">
      <alignment horizontal="center" vertical="center" wrapText="1" shrinkToFit="1"/>
      <protection locked="0"/>
    </xf>
    <xf numFmtId="0" fontId="26" fillId="11" borderId="104" xfId="0" applyFont="1" applyFill="1" applyBorder="1" applyAlignment="1" applyProtection="1">
      <alignment horizontal="center" vertical="center" wrapText="1" shrinkToFit="1"/>
      <protection locked="0"/>
    </xf>
    <xf numFmtId="0" fontId="26" fillId="11" borderId="21" xfId="0" applyFont="1" applyFill="1" applyBorder="1" applyAlignment="1" applyProtection="1">
      <alignment horizontal="center" vertical="center" wrapText="1" shrinkToFit="1"/>
      <protection locked="0"/>
    </xf>
    <xf numFmtId="0" fontId="26" fillId="11" borderId="45" xfId="0" applyFont="1" applyFill="1" applyBorder="1" applyAlignment="1" applyProtection="1">
      <alignment horizontal="center" vertical="center" wrapText="1" shrinkToFit="1"/>
      <protection locked="0"/>
    </xf>
    <xf numFmtId="0" fontId="24" fillId="11" borderId="126" xfId="0" applyFont="1" applyFill="1" applyBorder="1" applyAlignment="1" applyProtection="1">
      <alignment horizontal="center" vertical="center" wrapText="1" shrinkToFit="1"/>
      <protection locked="0"/>
    </xf>
    <xf numFmtId="0" fontId="24" fillId="11" borderId="30" xfId="0" applyFont="1" applyFill="1" applyBorder="1" applyAlignment="1" applyProtection="1">
      <alignment horizontal="center" vertical="center" wrapText="1" shrinkToFit="1"/>
      <protection locked="0"/>
    </xf>
    <xf numFmtId="0" fontId="24" fillId="11" borderId="127" xfId="0" applyFont="1" applyFill="1" applyBorder="1" applyAlignment="1" applyProtection="1">
      <alignment horizontal="center" vertical="center" wrapText="1" shrinkToFit="1"/>
      <protection locked="0"/>
    </xf>
    <xf numFmtId="0" fontId="24" fillId="11" borderId="0" xfId="0" applyFont="1" applyFill="1" applyAlignment="1" applyProtection="1">
      <alignment horizontal="center" vertical="center" wrapText="1" shrinkToFit="1"/>
      <protection locked="0"/>
    </xf>
    <xf numFmtId="0" fontId="24" fillId="11" borderId="104" xfId="0" applyFont="1" applyFill="1" applyBorder="1" applyAlignment="1" applyProtection="1">
      <alignment horizontal="center" vertical="center" wrapText="1" shrinkToFit="1"/>
      <protection locked="0"/>
    </xf>
    <xf numFmtId="0" fontId="24" fillId="11" borderId="21" xfId="0" applyFont="1" applyFill="1" applyBorder="1" applyAlignment="1" applyProtection="1">
      <alignment horizontal="center" vertical="center" wrapText="1" shrinkToFit="1"/>
      <protection locked="0"/>
    </xf>
    <xf numFmtId="0" fontId="26" fillId="11" borderId="129" xfId="0" applyFont="1" applyFill="1" applyBorder="1" applyAlignment="1" applyProtection="1">
      <alignment horizontal="left" vertical="center" shrinkToFit="1"/>
      <protection locked="0"/>
    </xf>
    <xf numFmtId="0" fontId="26" fillId="11" borderId="130" xfId="0" applyFont="1" applyFill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right" vertical="center"/>
    </xf>
    <xf numFmtId="0" fontId="34" fillId="0" borderId="0" xfId="0" applyFont="1" applyAlignment="1">
      <alignment horizontal="left" vertical="center" wrapText="1"/>
    </xf>
    <xf numFmtId="0" fontId="35" fillId="0" borderId="64" xfId="0" applyFont="1" applyBorder="1" applyAlignment="1">
      <alignment horizontal="center" vertical="center" wrapText="1"/>
    </xf>
    <xf numFmtId="0" fontId="26" fillId="0" borderId="129" xfId="0" applyFont="1" applyBorder="1" applyAlignment="1">
      <alignment horizontal="left" vertical="center"/>
    </xf>
    <xf numFmtId="0" fontId="26" fillId="11" borderId="121" xfId="0" applyFont="1" applyFill="1" applyBorder="1" applyAlignment="1">
      <alignment horizontal="left" vertical="top" wrapText="1" shrinkToFit="1"/>
    </xf>
    <xf numFmtId="0" fontId="26" fillId="11" borderId="30" xfId="0" applyFont="1" applyFill="1" applyBorder="1" applyAlignment="1">
      <alignment horizontal="left" vertical="top" wrapText="1" shrinkToFit="1"/>
    </xf>
    <xf numFmtId="0" fontId="26" fillId="11" borderId="128" xfId="0" applyFont="1" applyFill="1" applyBorder="1" applyAlignment="1">
      <alignment horizontal="left" vertical="top" wrapText="1" shrinkToFit="1"/>
    </xf>
    <xf numFmtId="0" fontId="26" fillId="11" borderId="123" xfId="0" applyFont="1" applyFill="1" applyBorder="1" applyAlignment="1">
      <alignment horizontal="left" vertical="top" wrapText="1" shrinkToFit="1"/>
    </xf>
    <xf numFmtId="0" fontId="26" fillId="11" borderId="0" xfId="0" applyFont="1" applyFill="1" applyAlignment="1">
      <alignment horizontal="left" vertical="top" wrapText="1" shrinkToFit="1"/>
    </xf>
    <xf numFmtId="0" fontId="26" fillId="11" borderId="129" xfId="0" applyFont="1" applyFill="1" applyBorder="1" applyAlignment="1">
      <alignment horizontal="left" vertical="top" wrapText="1" shrinkToFit="1"/>
    </xf>
    <xf numFmtId="0" fontId="26" fillId="11" borderId="131" xfId="0" applyFont="1" applyFill="1" applyBorder="1" applyAlignment="1">
      <alignment horizontal="left" vertical="top" wrapText="1" shrinkToFit="1"/>
    </xf>
    <xf numFmtId="0" fontId="26" fillId="11" borderId="64" xfId="0" applyFont="1" applyFill="1" applyBorder="1" applyAlignment="1">
      <alignment horizontal="left" vertical="top" wrapText="1" shrinkToFit="1"/>
    </xf>
    <xf numFmtId="0" fontId="26" fillId="11" borderId="134" xfId="0" applyFont="1" applyFill="1" applyBorder="1" applyAlignment="1">
      <alignment horizontal="left" vertical="top" wrapText="1" shrinkToFit="1"/>
    </xf>
    <xf numFmtId="0" fontId="26" fillId="0" borderId="136" xfId="0" applyFont="1" applyBorder="1" applyAlignment="1">
      <alignment horizontal="left" vertical="center"/>
    </xf>
    <xf numFmtId="0" fontId="26" fillId="0" borderId="117" xfId="0" applyFont="1" applyBorder="1" applyAlignment="1">
      <alignment horizontal="left" vertical="center" shrinkToFit="1"/>
    </xf>
    <xf numFmtId="0" fontId="26" fillId="0" borderId="118" xfId="0" applyFont="1" applyBorder="1" applyAlignment="1">
      <alignment horizontal="left" vertical="center" shrinkToFit="1"/>
    </xf>
    <xf numFmtId="0" fontId="26" fillId="0" borderId="120" xfId="0" applyFont="1" applyBorder="1" applyAlignment="1">
      <alignment horizontal="left" vertical="center" shrinkToFit="1"/>
    </xf>
    <xf numFmtId="0" fontId="39" fillId="0" borderId="117" xfId="0" applyFont="1" applyBorder="1" applyAlignment="1">
      <alignment horizontal="left" vertical="center"/>
    </xf>
    <xf numFmtId="0" fontId="39" fillId="0" borderId="118" xfId="0" applyFont="1" applyBorder="1" applyAlignment="1">
      <alignment horizontal="left" vertical="center"/>
    </xf>
    <xf numFmtId="0" fontId="39" fillId="0" borderId="120" xfId="0" applyFont="1" applyBorder="1" applyAlignment="1">
      <alignment horizontal="left" vertical="center"/>
    </xf>
    <xf numFmtId="0" fontId="26" fillId="0" borderId="138" xfId="0" applyFont="1" applyBorder="1" applyAlignment="1">
      <alignment horizontal="left" vertical="center" shrinkToFit="1"/>
    </xf>
    <xf numFmtId="0" fontId="26" fillId="0" borderId="135" xfId="0" applyFont="1" applyBorder="1" applyAlignment="1">
      <alignment horizontal="left" vertical="center" shrinkToFit="1"/>
    </xf>
    <xf numFmtId="0" fontId="26" fillId="0" borderId="136" xfId="0" applyFont="1" applyBorder="1" applyAlignment="1">
      <alignment horizontal="left" vertical="center" shrinkToFit="1"/>
    </xf>
    <xf numFmtId="0" fontId="25" fillId="0" borderId="135" xfId="0" applyFont="1" applyBorder="1" applyAlignment="1">
      <alignment horizontal="center" vertical="center"/>
    </xf>
    <xf numFmtId="0" fontId="26" fillId="11" borderId="140" xfId="0" applyFont="1" applyFill="1" applyBorder="1" applyAlignment="1">
      <alignment horizontal="left" vertical="center" shrinkToFit="1"/>
    </xf>
    <xf numFmtId="0" fontId="26" fillId="11" borderId="141" xfId="0" applyFont="1" applyFill="1" applyBorder="1" applyAlignment="1">
      <alignment horizontal="left" vertical="center" shrinkToFit="1"/>
    </xf>
    <xf numFmtId="0" fontId="26" fillId="11" borderId="144" xfId="0" applyFont="1" applyFill="1" applyBorder="1" applyAlignment="1">
      <alignment horizontal="left" vertical="center" shrinkToFit="1"/>
    </xf>
    <xf numFmtId="0" fontId="26" fillId="11" borderId="134" xfId="0" applyFont="1" applyFill="1" applyBorder="1" applyAlignment="1">
      <alignment horizontal="center" vertical="center" shrinkToFit="1"/>
    </xf>
    <xf numFmtId="0" fontId="26" fillId="0" borderId="131" xfId="0" applyFont="1" applyBorder="1" applyAlignment="1">
      <alignment horizontal="center" vertical="center" shrinkToFit="1"/>
    </xf>
    <xf numFmtId="0" fontId="26" fillId="0" borderId="64" xfId="0" applyFont="1" applyBorder="1" applyAlignment="1">
      <alignment horizontal="center" vertical="center" shrinkToFit="1"/>
    </xf>
    <xf numFmtId="38" fontId="28" fillId="0" borderId="133" xfId="3" applyFont="1" applyFill="1" applyBorder="1" applyAlignment="1" applyProtection="1">
      <alignment horizontal="right" vertical="center" shrinkToFit="1"/>
    </xf>
    <xf numFmtId="38" fontId="28" fillId="0" borderId="64" xfId="3" applyFont="1" applyFill="1" applyBorder="1" applyAlignment="1" applyProtection="1">
      <alignment horizontal="right" vertical="center" shrinkToFit="1"/>
    </xf>
    <xf numFmtId="38" fontId="28" fillId="0" borderId="132" xfId="3" applyFont="1" applyFill="1" applyBorder="1" applyAlignment="1" applyProtection="1">
      <alignment horizontal="right" vertical="center" shrinkToFit="1"/>
    </xf>
    <xf numFmtId="0" fontId="26" fillId="0" borderId="133" xfId="0" applyFont="1" applyBorder="1" applyAlignment="1">
      <alignment horizontal="left" vertical="center" shrinkToFit="1"/>
    </xf>
    <xf numFmtId="0" fontId="26" fillId="0" borderId="64" xfId="0" applyFont="1" applyBorder="1" applyAlignment="1">
      <alignment horizontal="left" vertical="center" shrinkToFit="1"/>
    </xf>
    <xf numFmtId="0" fontId="26" fillId="0" borderId="134" xfId="0" applyFont="1" applyBorder="1" applyAlignment="1">
      <alignment horizontal="left" vertical="center" shrinkToFit="1"/>
    </xf>
    <xf numFmtId="0" fontId="26" fillId="0" borderId="137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26" fillId="0" borderId="44" xfId="0" applyFont="1" applyBorder="1" applyAlignment="1">
      <alignment horizontal="center" vertical="center" shrinkToFit="1"/>
    </xf>
    <xf numFmtId="0" fontId="26" fillId="0" borderId="104" xfId="0" applyFont="1" applyBorder="1" applyAlignment="1">
      <alignment horizontal="center" vertical="center" shrinkToFit="1"/>
    </xf>
    <xf numFmtId="0" fontId="26" fillId="0" borderId="130" xfId="0" applyFont="1" applyBorder="1" applyAlignment="1">
      <alignment horizontal="center" vertical="center" shrinkToFit="1"/>
    </xf>
    <xf numFmtId="0" fontId="26" fillId="11" borderId="125" xfId="0" applyFont="1" applyFill="1" applyBorder="1" applyAlignment="1">
      <alignment horizontal="left" vertical="center" shrinkToFit="1"/>
    </xf>
    <xf numFmtId="0" fontId="26" fillId="11" borderId="21" xfId="0" applyFont="1" applyFill="1" applyBorder="1" applyAlignment="1">
      <alignment horizontal="left" vertical="center" shrinkToFit="1"/>
    </xf>
    <xf numFmtId="0" fontId="26" fillId="11" borderId="45" xfId="0" applyFont="1" applyFill="1" applyBorder="1" applyAlignment="1">
      <alignment horizontal="left" vertical="center" shrinkToFit="1"/>
    </xf>
    <xf numFmtId="0" fontId="26" fillId="11" borderId="21" xfId="0" applyFont="1" applyFill="1" applyBorder="1" applyAlignment="1">
      <alignment horizontal="center" vertical="center" shrinkToFit="1"/>
    </xf>
    <xf numFmtId="0" fontId="26" fillId="11" borderId="130" xfId="0" applyFont="1" applyFill="1" applyBorder="1" applyAlignment="1">
      <alignment horizontal="center" vertical="center" shrinkToFit="1"/>
    </xf>
    <xf numFmtId="0" fontId="26" fillId="11" borderId="16" xfId="0" applyFont="1" applyFill="1" applyBorder="1" applyAlignment="1">
      <alignment horizontal="center" vertical="center" shrinkToFit="1"/>
    </xf>
    <xf numFmtId="0" fontId="26" fillId="11" borderId="139" xfId="0" applyFont="1" applyFill="1" applyBorder="1" applyAlignment="1">
      <alignment horizontal="center" vertical="center" shrinkToFit="1"/>
    </xf>
    <xf numFmtId="0" fontId="26" fillId="11" borderId="137" xfId="0" applyFont="1" applyFill="1" applyBorder="1" applyAlignment="1">
      <alignment horizontal="left" vertical="center" shrinkToFit="1"/>
    </xf>
    <xf numFmtId="0" fontId="26" fillId="11" borderId="16" xfId="0" applyFont="1" applyFill="1" applyBorder="1" applyAlignment="1">
      <alignment horizontal="left" vertical="center" shrinkToFit="1"/>
    </xf>
    <xf numFmtId="0" fontId="26" fillId="11" borderId="44" xfId="0" applyFont="1" applyFill="1" applyBorder="1" applyAlignment="1">
      <alignment horizontal="left" vertical="center" shrinkToFit="1"/>
    </xf>
    <xf numFmtId="0" fontId="36" fillId="0" borderId="103" xfId="0" applyFont="1" applyBorder="1" applyAlignment="1">
      <alignment horizontal="center" vertical="center" wrapText="1" shrinkToFit="1"/>
    </xf>
    <xf numFmtId="0" fontId="36" fillId="0" borderId="16" xfId="0" applyFont="1" applyBorder="1" applyAlignment="1">
      <alignment horizontal="center" vertical="center" shrinkToFit="1"/>
    </xf>
    <xf numFmtId="0" fontId="36" fillId="0" borderId="44" xfId="0" applyFont="1" applyBorder="1" applyAlignment="1">
      <alignment horizontal="center" vertical="center" shrinkToFit="1"/>
    </xf>
    <xf numFmtId="0" fontId="26" fillId="0" borderId="103" xfId="0" applyFont="1" applyBorder="1" applyAlignment="1">
      <alignment horizontal="center" vertical="center" shrinkToFit="1"/>
    </xf>
    <xf numFmtId="0" fontId="26" fillId="11" borderId="103" xfId="0" applyFont="1" applyFill="1" applyBorder="1" applyAlignment="1">
      <alignment horizontal="left" vertical="center" wrapText="1" shrinkToFit="1"/>
    </xf>
    <xf numFmtId="0" fontId="26" fillId="11" borderId="16" xfId="0" applyFont="1" applyFill="1" applyBorder="1" applyAlignment="1">
      <alignment horizontal="left" vertical="center" wrapText="1" shrinkToFit="1"/>
    </xf>
    <xf numFmtId="0" fontId="26" fillId="11" borderId="44" xfId="0" applyFont="1" applyFill="1" applyBorder="1" applyAlignment="1">
      <alignment horizontal="left" vertical="center" wrapText="1" shrinkToFit="1"/>
    </xf>
    <xf numFmtId="0" fontId="26" fillId="11" borderId="145" xfId="0" applyFont="1" applyFill="1" applyBorder="1" applyAlignment="1">
      <alignment horizontal="left" vertical="center" wrapText="1" shrinkToFit="1"/>
    </xf>
    <xf numFmtId="0" fontId="26" fillId="11" borderId="141" xfId="0" applyFont="1" applyFill="1" applyBorder="1" applyAlignment="1">
      <alignment horizontal="left" vertical="center" wrapText="1" shrinkToFit="1"/>
    </xf>
    <xf numFmtId="0" fontId="26" fillId="11" borderId="144" xfId="0" applyFont="1" applyFill="1" applyBorder="1" applyAlignment="1">
      <alignment horizontal="left" vertical="center" wrapText="1" shrinkToFit="1"/>
    </xf>
    <xf numFmtId="0" fontId="26" fillId="11" borderId="103" xfId="0" applyFont="1" applyFill="1" applyBorder="1" applyAlignment="1">
      <alignment horizontal="center" vertical="center" shrinkToFit="1"/>
    </xf>
    <xf numFmtId="0" fontId="26" fillId="11" borderId="44" xfId="0" applyFont="1" applyFill="1" applyBorder="1" applyAlignment="1">
      <alignment horizontal="center" vertical="center" shrinkToFit="1"/>
    </xf>
    <xf numFmtId="0" fontId="26" fillId="11" borderId="145" xfId="0" applyFont="1" applyFill="1" applyBorder="1" applyAlignment="1">
      <alignment horizontal="center" vertical="center" shrinkToFit="1"/>
    </xf>
    <xf numFmtId="0" fontId="26" fillId="11" borderId="141" xfId="0" applyFont="1" applyFill="1" applyBorder="1" applyAlignment="1">
      <alignment horizontal="center" vertical="center" shrinkToFit="1"/>
    </xf>
    <xf numFmtId="0" fontId="26" fillId="11" borderId="144" xfId="0" applyFont="1" applyFill="1" applyBorder="1" applyAlignment="1">
      <alignment horizontal="center" vertical="center" shrinkToFit="1"/>
    </xf>
    <xf numFmtId="0" fontId="26" fillId="11" borderId="103" xfId="0" applyFont="1" applyFill="1" applyBorder="1" applyAlignment="1">
      <alignment horizontal="center" vertical="center" wrapText="1" shrinkToFit="1"/>
    </xf>
    <xf numFmtId="0" fontId="26" fillId="11" borderId="16" xfId="0" applyFont="1" applyFill="1" applyBorder="1" applyAlignment="1">
      <alignment horizontal="center" vertical="center" wrapText="1" shrinkToFit="1"/>
    </xf>
    <xf numFmtId="0" fontId="26" fillId="11" borderId="44" xfId="0" applyFont="1" applyFill="1" applyBorder="1" applyAlignment="1">
      <alignment horizontal="center" vertical="center" wrapText="1" shrinkToFit="1"/>
    </xf>
    <xf numFmtId="0" fontId="26" fillId="11" borderId="145" xfId="0" applyFont="1" applyFill="1" applyBorder="1" applyAlignment="1">
      <alignment horizontal="center" vertical="center" wrapText="1" shrinkToFit="1"/>
    </xf>
    <xf numFmtId="0" fontId="26" fillId="11" borderId="141" xfId="0" applyFont="1" applyFill="1" applyBorder="1" applyAlignment="1">
      <alignment horizontal="center" vertical="center" wrapText="1" shrinkToFit="1"/>
    </xf>
    <xf numFmtId="0" fontId="26" fillId="11" borderId="144" xfId="0" applyFont="1" applyFill="1" applyBorder="1" applyAlignment="1">
      <alignment horizontal="center" vertical="center" wrapText="1" shrinkToFit="1"/>
    </xf>
    <xf numFmtId="0" fontId="26" fillId="0" borderId="121" xfId="0" applyFont="1" applyBorder="1" applyAlignment="1">
      <alignment horizontal="left" vertical="center" shrinkToFit="1"/>
    </xf>
    <xf numFmtId="0" fontId="26" fillId="0" borderId="30" xfId="0" applyFont="1" applyBorder="1" applyAlignment="1">
      <alignment horizontal="left" vertical="center" shrinkToFit="1"/>
    </xf>
    <xf numFmtId="0" fontId="26" fillId="0" borderId="122" xfId="0" applyFont="1" applyBorder="1" applyAlignment="1">
      <alignment horizontal="left" vertical="center" shrinkToFit="1"/>
    </xf>
    <xf numFmtId="0" fontId="26" fillId="0" borderId="123" xfId="0" applyFont="1" applyBorder="1" applyAlignment="1">
      <alignment horizontal="left" vertical="center" shrinkToFit="1"/>
    </xf>
    <xf numFmtId="0" fontId="26" fillId="0" borderId="0" xfId="0" applyFont="1" applyAlignment="1">
      <alignment horizontal="left" vertical="center" shrinkToFit="1"/>
    </xf>
    <xf numFmtId="0" fontId="26" fillId="0" borderId="124" xfId="0" applyFont="1" applyBorder="1" applyAlignment="1">
      <alignment horizontal="left" vertical="center" shrinkToFit="1"/>
    </xf>
    <xf numFmtId="0" fontId="26" fillId="0" borderId="125" xfId="0" applyFont="1" applyBorder="1" applyAlignment="1">
      <alignment horizontal="left" vertical="center" shrinkToFit="1"/>
    </xf>
    <xf numFmtId="0" fontId="26" fillId="0" borderId="21" xfId="0" applyFont="1" applyBorder="1" applyAlignment="1">
      <alignment horizontal="left" vertical="center" shrinkToFit="1"/>
    </xf>
    <xf numFmtId="0" fontId="26" fillId="0" borderId="45" xfId="0" applyFont="1" applyBorder="1" applyAlignment="1">
      <alignment horizontal="left" vertical="center" shrinkToFit="1"/>
    </xf>
    <xf numFmtId="38" fontId="28" fillId="11" borderId="16" xfId="3" applyFont="1" applyFill="1" applyBorder="1" applyAlignment="1" applyProtection="1">
      <alignment horizontal="right" vertical="center" shrinkToFit="1"/>
    </xf>
    <xf numFmtId="0" fontId="26" fillId="11" borderId="103" xfId="0" applyFont="1" applyFill="1" applyBorder="1" applyAlignment="1">
      <alignment horizontal="left" vertical="center" shrinkToFit="1"/>
    </xf>
    <xf numFmtId="0" fontId="26" fillId="11" borderId="139" xfId="0" applyFont="1" applyFill="1" applyBorder="1" applyAlignment="1">
      <alignment horizontal="left" vertical="center" shrinkToFit="1"/>
    </xf>
    <xf numFmtId="38" fontId="28" fillId="11" borderId="21" xfId="3" applyFont="1" applyFill="1" applyBorder="1" applyAlignment="1" applyProtection="1">
      <alignment horizontal="right" vertical="center" shrinkToFit="1"/>
    </xf>
    <xf numFmtId="0" fontId="26" fillId="11" borderId="104" xfId="0" applyFont="1" applyFill="1" applyBorder="1" applyAlignment="1">
      <alignment horizontal="left" vertical="center" shrinkToFit="1"/>
    </xf>
    <xf numFmtId="0" fontId="26" fillId="11" borderId="130" xfId="0" applyFont="1" applyFill="1" applyBorder="1" applyAlignment="1">
      <alignment horizontal="left" vertical="center" shrinkToFit="1"/>
    </xf>
    <xf numFmtId="38" fontId="26" fillId="11" borderId="103" xfId="3" applyFont="1" applyFill="1" applyBorder="1" applyAlignment="1" applyProtection="1">
      <alignment horizontal="center" vertical="center" shrinkToFit="1"/>
    </xf>
    <xf numFmtId="38" fontId="26" fillId="11" borderId="16" xfId="3" applyFont="1" applyFill="1" applyBorder="1" applyAlignment="1" applyProtection="1">
      <alignment horizontal="center" vertical="center" shrinkToFit="1"/>
    </xf>
    <xf numFmtId="38" fontId="26" fillId="11" borderId="44" xfId="3" applyFont="1" applyFill="1" applyBorder="1" applyAlignment="1" applyProtection="1">
      <alignment horizontal="center" vertical="center" shrinkToFit="1"/>
    </xf>
    <xf numFmtId="38" fontId="26" fillId="11" borderId="145" xfId="3" applyFont="1" applyFill="1" applyBorder="1" applyAlignment="1" applyProtection="1">
      <alignment horizontal="center" vertical="center" shrinkToFit="1"/>
    </xf>
    <xf numFmtId="38" fontId="26" fillId="11" borderId="141" xfId="3" applyFont="1" applyFill="1" applyBorder="1" applyAlignment="1" applyProtection="1">
      <alignment horizontal="center" vertical="center" shrinkToFit="1"/>
    </xf>
    <xf numFmtId="38" fontId="26" fillId="11" borderId="144" xfId="3" applyFont="1" applyFill="1" applyBorder="1" applyAlignment="1" applyProtection="1">
      <alignment horizontal="center" vertical="center" shrinkToFit="1"/>
    </xf>
    <xf numFmtId="0" fontId="26" fillId="0" borderId="126" xfId="0" applyFont="1" applyBorder="1" applyAlignment="1">
      <alignment horizontal="center" vertical="center" shrinkToFit="1"/>
    </xf>
    <xf numFmtId="0" fontId="26" fillId="0" borderId="128" xfId="0" applyFont="1" applyBorder="1" applyAlignment="1">
      <alignment horizontal="center" vertical="center" shrinkToFit="1"/>
    </xf>
    <xf numFmtId="0" fontId="26" fillId="0" borderId="135" xfId="0" applyFont="1" applyBorder="1" applyAlignment="1">
      <alignment horizontal="right" vertical="center"/>
    </xf>
    <xf numFmtId="0" fontId="26" fillId="0" borderId="136" xfId="0" applyFont="1" applyBorder="1" applyAlignment="1">
      <alignment horizontal="right" vertical="center"/>
    </xf>
  </cellXfs>
  <cellStyles count="5">
    <cellStyle name="ハイパーリンク" xfId="4" builtinId="8"/>
    <cellStyle name="桁区切り" xfId="3" builtinId="6"/>
    <cellStyle name="桁区切り 2" xfId="1" xr:uid="{00000000-0005-0000-0000-000002000000}"/>
    <cellStyle name="標準" xfId="0" builtinId="0"/>
    <cellStyle name="標準 2" xfId="2" xr:uid="{00000000-0005-0000-0000-000004000000}"/>
  </cellStyles>
  <dxfs count="3">
    <dxf>
      <fill>
        <patternFill>
          <bgColor indexed="10"/>
        </patternFill>
      </fill>
    </dxf>
    <dxf>
      <font>
        <color theme="0"/>
      </font>
    </dxf>
    <dxf>
      <font>
        <b/>
        <i/>
        <strike val="0"/>
        <condense val="0"/>
        <extend val="0"/>
        <u val="none"/>
        <color indexed="9"/>
      </font>
      <fill>
        <patternFill>
          <bgColor indexed="10"/>
        </patternFill>
      </fill>
      <border>
        <left/>
        <right/>
        <top/>
        <bottom/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20</xdr:row>
          <xdr:rowOff>123825</xdr:rowOff>
        </xdr:from>
        <xdr:to>
          <xdr:col>7</xdr:col>
          <xdr:colOff>133350</xdr:colOff>
          <xdr:row>21</xdr:row>
          <xdr:rowOff>180975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所属機関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20</xdr:row>
          <xdr:rowOff>123825</xdr:rowOff>
        </xdr:from>
        <xdr:to>
          <xdr:col>9</xdr:col>
          <xdr:colOff>180975</xdr:colOff>
          <xdr:row>21</xdr:row>
          <xdr:rowOff>180975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36576" rIns="0" bIns="36576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自宅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6" tint="0.59999389629810485"/>
    <pageSetUpPr fitToPage="1"/>
  </sheetPr>
  <dimension ref="A1:M77"/>
  <sheetViews>
    <sheetView showZeros="0" topLeftCell="A16" workbookViewId="0">
      <selection activeCell="K16" sqref="K16:K54"/>
    </sheetView>
  </sheetViews>
  <sheetFormatPr defaultColWidth="11" defaultRowHeight="12"/>
  <cols>
    <col min="1" max="1" width="2.86328125" style="95" customWidth="1"/>
    <col min="2" max="2" width="12.59765625" style="95" customWidth="1"/>
    <col min="3" max="5" width="6.59765625" style="95" customWidth="1"/>
    <col min="6" max="6" width="5.59765625" style="95" customWidth="1"/>
    <col min="7" max="7" width="6.59765625" style="95" customWidth="1"/>
    <col min="8" max="8" width="4.59765625" style="95" customWidth="1"/>
    <col min="9" max="10" width="10.59765625" style="95" customWidth="1"/>
    <col min="11" max="11" width="15.3984375" style="95" customWidth="1"/>
    <col min="12" max="12" width="6.46484375" style="95" customWidth="1"/>
    <col min="13" max="13" width="19.1328125" style="95" bestFit="1" customWidth="1"/>
    <col min="14" max="16384" width="11" style="95"/>
  </cols>
  <sheetData>
    <row r="1" spans="1:13">
      <c r="A1" s="321" t="s">
        <v>14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spans="1:13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spans="1:13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spans="1:13" ht="30" customHeight="1">
      <c r="B4" s="186"/>
      <c r="C4" s="186"/>
      <c r="D4" s="186"/>
      <c r="E4" s="186"/>
      <c r="F4" s="186" t="s">
        <v>15</v>
      </c>
      <c r="G4" s="186"/>
      <c r="H4" s="186"/>
      <c r="I4" s="186"/>
      <c r="J4" s="186"/>
      <c r="K4" s="186"/>
    </row>
    <row r="5" spans="1:13" ht="12" customHeight="1">
      <c r="A5" s="101"/>
      <c r="J5" s="185"/>
      <c r="K5" s="185"/>
    </row>
    <row r="6" spans="1:13" ht="14.1" customHeight="1">
      <c r="K6" s="126" t="e">
        <f>#REF!</f>
        <v>#REF!</v>
      </c>
    </row>
    <row r="7" spans="1:13" ht="16.149999999999999">
      <c r="A7" s="322" t="e">
        <f>#REF!</f>
        <v>#REF!</v>
      </c>
      <c r="B7" s="322"/>
      <c r="C7" s="322"/>
      <c r="D7" s="322"/>
      <c r="E7" s="322"/>
      <c r="F7" s="100"/>
      <c r="K7" s="99"/>
    </row>
    <row r="8" spans="1:13" ht="18.75" customHeight="1">
      <c r="A8" s="101"/>
      <c r="J8" s="323"/>
      <c r="K8" s="323"/>
    </row>
    <row r="9" spans="1:13" ht="18.75" customHeight="1">
      <c r="A9" s="101"/>
      <c r="B9" s="95" t="s">
        <v>136</v>
      </c>
      <c r="C9" s="95" t="s">
        <v>16</v>
      </c>
      <c r="J9" s="185"/>
      <c r="K9" s="185"/>
    </row>
    <row r="10" spans="1:13" ht="18" customHeight="1">
      <c r="A10" s="101"/>
      <c r="B10" s="95" t="s">
        <v>17</v>
      </c>
      <c r="G10" s="101"/>
      <c r="J10" s="99" t="s">
        <v>91</v>
      </c>
      <c r="K10" s="160"/>
    </row>
    <row r="11" spans="1:13" ht="7.5" customHeight="1" thickBot="1">
      <c r="A11" s="101"/>
      <c r="J11" s="324"/>
      <c r="K11" s="324"/>
    </row>
    <row r="12" spans="1:13" ht="17.100000000000001" customHeight="1">
      <c r="A12" s="325" t="s">
        <v>133</v>
      </c>
      <c r="B12" s="326"/>
      <c r="C12" s="326"/>
      <c r="D12" s="326"/>
      <c r="E12" s="326"/>
      <c r="F12" s="326"/>
      <c r="G12" s="326"/>
      <c r="H12" s="326"/>
      <c r="I12" s="236" t="s">
        <v>134</v>
      </c>
      <c r="J12" s="250" t="s">
        <v>55</v>
      </c>
      <c r="K12" s="188" t="s">
        <v>135</v>
      </c>
      <c r="L12" s="320" t="e">
        <f>IF((#REF!-'提出1 (原本)'!K13)=0,"OK","NG")</f>
        <v>#REF!</v>
      </c>
      <c r="M12" s="311" t="s">
        <v>62</v>
      </c>
    </row>
    <row r="13" spans="1:13" ht="18" customHeight="1">
      <c r="A13" s="312" t="e">
        <f>#REF!</f>
        <v>#REF!</v>
      </c>
      <c r="B13" s="313"/>
      <c r="C13" s="313"/>
      <c r="D13" s="313"/>
      <c r="E13" s="313"/>
      <c r="F13" s="313"/>
      <c r="G13" s="313"/>
      <c r="H13" s="313"/>
      <c r="I13" s="314" t="e">
        <f>#REF!</f>
        <v>#REF!</v>
      </c>
      <c r="J13" s="314" t="e">
        <f>K13/I13</f>
        <v>#REF!</v>
      </c>
      <c r="K13" s="316" t="e">
        <f>K58</f>
        <v>#REF!</v>
      </c>
      <c r="L13" s="320"/>
      <c r="M13" s="311"/>
    </row>
    <row r="14" spans="1:13" ht="18" customHeight="1">
      <c r="A14" s="318" t="e">
        <f>#REF!</f>
        <v>#REF!</v>
      </c>
      <c r="B14" s="319"/>
      <c r="C14" s="319"/>
      <c r="D14" s="319"/>
      <c r="E14" s="319"/>
      <c r="F14" s="319"/>
      <c r="G14" s="319"/>
      <c r="H14" s="319"/>
      <c r="I14" s="315"/>
      <c r="J14" s="315"/>
      <c r="K14" s="317"/>
      <c r="L14" s="101"/>
      <c r="M14" s="187"/>
    </row>
    <row r="15" spans="1:13" ht="15.75" customHeight="1">
      <c r="A15" s="120"/>
      <c r="B15" s="327" t="s">
        <v>63</v>
      </c>
      <c r="C15" s="327"/>
      <c r="D15" s="327"/>
      <c r="E15" s="327"/>
      <c r="F15" s="327"/>
      <c r="G15" s="327"/>
      <c r="H15" s="327"/>
      <c r="I15" s="241" t="s">
        <v>64</v>
      </c>
      <c r="J15" s="247" t="s">
        <v>55</v>
      </c>
      <c r="K15" s="190" t="s">
        <v>65</v>
      </c>
    </row>
    <row r="16" spans="1:13" ht="15" customHeight="1">
      <c r="A16" s="328" t="s">
        <v>66</v>
      </c>
      <c r="B16" s="331" t="e">
        <f>#REF!</f>
        <v>#REF!</v>
      </c>
      <c r="C16" s="331"/>
      <c r="D16" s="331"/>
      <c r="E16" s="331"/>
      <c r="F16" s="331"/>
      <c r="G16" s="331"/>
      <c r="H16" s="331"/>
      <c r="I16" s="267" t="e">
        <f>#REF!</f>
        <v>#REF!</v>
      </c>
      <c r="J16" s="268" t="e">
        <f>#REF!</f>
        <v>#REF!</v>
      </c>
      <c r="K16" s="237" t="e">
        <f>J16*I16</f>
        <v>#REF!</v>
      </c>
    </row>
    <row r="17" spans="1:11" ht="15" customHeight="1">
      <c r="A17" s="329"/>
      <c r="B17" s="332" t="e">
        <f>#REF!</f>
        <v>#REF!</v>
      </c>
      <c r="C17" s="332"/>
      <c r="D17" s="332"/>
      <c r="E17" s="332"/>
      <c r="F17" s="332"/>
      <c r="G17" s="332"/>
      <c r="H17" s="332"/>
      <c r="I17" s="248" t="e">
        <f>#REF!</f>
        <v>#REF!</v>
      </c>
      <c r="J17" s="245" t="e">
        <f>#REF!</f>
        <v>#REF!</v>
      </c>
      <c r="K17" s="193" t="e">
        <f>J17*I17</f>
        <v>#REF!</v>
      </c>
    </row>
    <row r="18" spans="1:11" ht="15" customHeight="1">
      <c r="A18" s="329"/>
      <c r="B18" s="332" t="e">
        <f>#REF!</f>
        <v>#REF!</v>
      </c>
      <c r="C18" s="332"/>
      <c r="D18" s="332"/>
      <c r="E18" s="332"/>
      <c r="F18" s="332"/>
      <c r="G18" s="332"/>
      <c r="H18" s="332"/>
      <c r="I18" s="249" t="e">
        <f>#REF!</f>
        <v>#REF!</v>
      </c>
      <c r="J18" s="246" t="e">
        <f>#REF!</f>
        <v>#REF!</v>
      </c>
      <c r="K18" s="193" t="e">
        <f t="shared" ref="K18:K23" si="0">J18*I18</f>
        <v>#REF!</v>
      </c>
    </row>
    <row r="19" spans="1:11" ht="15" customHeight="1">
      <c r="A19" s="329"/>
      <c r="B19" s="332" t="e">
        <f>#REF!</f>
        <v>#REF!</v>
      </c>
      <c r="C19" s="332"/>
      <c r="D19" s="332"/>
      <c r="E19" s="332"/>
      <c r="F19" s="332"/>
      <c r="G19" s="332"/>
      <c r="H19" s="332"/>
      <c r="I19" s="249" t="e">
        <f>#REF!</f>
        <v>#REF!</v>
      </c>
      <c r="J19" s="246" t="e">
        <f>#REF!</f>
        <v>#REF!</v>
      </c>
      <c r="K19" s="193" t="e">
        <f t="shared" si="0"/>
        <v>#REF!</v>
      </c>
    </row>
    <row r="20" spans="1:11" ht="15" customHeight="1">
      <c r="A20" s="329"/>
      <c r="B20" s="332" t="e">
        <f>#REF!</f>
        <v>#REF!</v>
      </c>
      <c r="C20" s="332"/>
      <c r="D20" s="332"/>
      <c r="E20" s="332"/>
      <c r="F20" s="332"/>
      <c r="G20" s="332"/>
      <c r="H20" s="332"/>
      <c r="I20" s="249" t="e">
        <f>#REF!</f>
        <v>#REF!</v>
      </c>
      <c r="J20" s="246" t="e">
        <f>#REF!</f>
        <v>#REF!</v>
      </c>
      <c r="K20" s="193" t="e">
        <f t="shared" si="0"/>
        <v>#REF!</v>
      </c>
    </row>
    <row r="21" spans="1:11" ht="15" customHeight="1">
      <c r="A21" s="329"/>
      <c r="B21" s="332" t="e">
        <f>#REF!</f>
        <v>#REF!</v>
      </c>
      <c r="C21" s="332"/>
      <c r="D21" s="332"/>
      <c r="E21" s="332"/>
      <c r="F21" s="332"/>
      <c r="G21" s="332"/>
      <c r="H21" s="332"/>
      <c r="I21" s="249" t="e">
        <f>#REF!</f>
        <v>#REF!</v>
      </c>
      <c r="J21" s="246" t="e">
        <f>#REF!</f>
        <v>#REF!</v>
      </c>
      <c r="K21" s="193" t="e">
        <f t="shared" si="0"/>
        <v>#REF!</v>
      </c>
    </row>
    <row r="22" spans="1:11" ht="15" customHeight="1">
      <c r="A22" s="329"/>
      <c r="B22" s="332" t="e">
        <f>#REF!</f>
        <v>#REF!</v>
      </c>
      <c r="C22" s="332"/>
      <c r="D22" s="332"/>
      <c r="E22" s="332"/>
      <c r="F22" s="332"/>
      <c r="G22" s="332"/>
      <c r="H22" s="332"/>
      <c r="I22" s="249" t="e">
        <f>#REF!</f>
        <v>#REF!</v>
      </c>
      <c r="J22" s="246" t="e">
        <f>#REF!</f>
        <v>#REF!</v>
      </c>
      <c r="K22" s="193" t="e">
        <f t="shared" si="0"/>
        <v>#REF!</v>
      </c>
    </row>
    <row r="23" spans="1:11" ht="15" customHeight="1">
      <c r="A23" s="329"/>
      <c r="B23" s="332" t="e">
        <f>#REF!</f>
        <v>#REF!</v>
      </c>
      <c r="C23" s="332"/>
      <c r="D23" s="332"/>
      <c r="E23" s="332"/>
      <c r="F23" s="332"/>
      <c r="G23" s="332"/>
      <c r="H23" s="332"/>
      <c r="I23" s="249" t="e">
        <f>#REF!</f>
        <v>#REF!</v>
      </c>
      <c r="J23" s="246" t="e">
        <f>#REF!</f>
        <v>#REF!</v>
      </c>
      <c r="K23" s="193" t="e">
        <f t="shared" si="0"/>
        <v>#REF!</v>
      </c>
    </row>
    <row r="24" spans="1:11" ht="15" customHeight="1">
      <c r="A24" s="330"/>
      <c r="B24" s="333" t="e">
        <f>#REF!</f>
        <v>#REF!</v>
      </c>
      <c r="C24" s="333"/>
      <c r="D24" s="333"/>
      <c r="E24" s="333"/>
      <c r="F24" s="333"/>
      <c r="G24" s="333"/>
      <c r="H24" s="334"/>
      <c r="I24" s="254" t="e">
        <f>#REF!</f>
        <v>#REF!</v>
      </c>
      <c r="J24" s="255" t="e">
        <f>#REF!</f>
        <v>#REF!</v>
      </c>
      <c r="K24" s="194" t="e">
        <f>J24*I24</f>
        <v>#REF!</v>
      </c>
    </row>
    <row r="25" spans="1:11" ht="15" customHeight="1">
      <c r="A25" s="329" t="s">
        <v>107</v>
      </c>
      <c r="B25" s="336" t="e">
        <f>#REF!</f>
        <v>#REF!</v>
      </c>
      <c r="C25" s="336"/>
      <c r="D25" s="336"/>
      <c r="E25" s="336"/>
      <c r="F25" s="336"/>
      <c r="G25" s="336"/>
      <c r="H25" s="336"/>
      <c r="I25" s="248" t="e">
        <f>(#REF!+#REF!)*#REF!</f>
        <v>#REF!</v>
      </c>
      <c r="J25" s="245" t="e">
        <f>#REF!</f>
        <v>#REF!</v>
      </c>
      <c r="K25" s="192" t="e">
        <f>J25*I25</f>
        <v>#REF!</v>
      </c>
    </row>
    <row r="26" spans="1:11" ht="15" customHeight="1">
      <c r="A26" s="335"/>
      <c r="B26" s="336" t="e">
        <f>#REF!</f>
        <v>#REF!</v>
      </c>
      <c r="C26" s="336"/>
      <c r="D26" s="336"/>
      <c r="E26" s="336"/>
      <c r="F26" s="336"/>
      <c r="G26" s="336"/>
      <c r="H26" s="336"/>
      <c r="I26" s="249" t="e">
        <f>(#REF!+#REF!)*#REF!</f>
        <v>#REF!</v>
      </c>
      <c r="J26" s="246" t="e">
        <f>#REF!</f>
        <v>#REF!</v>
      </c>
      <c r="K26" s="192" t="e">
        <f t="shared" ref="K26:K32" si="1">J26*I26</f>
        <v>#REF!</v>
      </c>
    </row>
    <row r="27" spans="1:11" ht="15" customHeight="1">
      <c r="A27" s="335"/>
      <c r="B27" s="336" t="e">
        <f>#REF!</f>
        <v>#REF!</v>
      </c>
      <c r="C27" s="336"/>
      <c r="D27" s="336"/>
      <c r="E27" s="336"/>
      <c r="F27" s="336"/>
      <c r="G27" s="336"/>
      <c r="H27" s="336"/>
      <c r="I27" s="249" t="e">
        <f>(#REF!+#REF!)*#REF!</f>
        <v>#REF!</v>
      </c>
      <c r="J27" s="246" t="e">
        <f>#REF!</f>
        <v>#REF!</v>
      </c>
      <c r="K27" s="192" t="e">
        <f t="shared" si="1"/>
        <v>#REF!</v>
      </c>
    </row>
    <row r="28" spans="1:11" ht="15" customHeight="1">
      <c r="A28" s="335"/>
      <c r="B28" s="336" t="e">
        <f>#REF!</f>
        <v>#REF!</v>
      </c>
      <c r="C28" s="336"/>
      <c r="D28" s="336"/>
      <c r="E28" s="336"/>
      <c r="F28" s="336"/>
      <c r="G28" s="336"/>
      <c r="H28" s="336"/>
      <c r="I28" s="252" t="e">
        <f>(#REF!+#REF!)*#REF!</f>
        <v>#REF!</v>
      </c>
      <c r="J28" s="191" t="e">
        <f>#REF!</f>
        <v>#REF!</v>
      </c>
      <c r="K28" s="192" t="e">
        <f t="shared" si="1"/>
        <v>#REF!</v>
      </c>
    </row>
    <row r="29" spans="1:11" ht="15" customHeight="1">
      <c r="A29" s="335"/>
      <c r="B29" s="333" t="e">
        <f>#REF!</f>
        <v>#REF!</v>
      </c>
      <c r="C29" s="333"/>
      <c r="D29" s="333"/>
      <c r="E29" s="333"/>
      <c r="F29" s="333"/>
      <c r="G29" s="333"/>
      <c r="H29" s="333"/>
      <c r="I29" s="253" t="e">
        <f>(#REF!+#REF!)*#REF!</f>
        <v>#REF!</v>
      </c>
      <c r="J29" s="211" t="e">
        <f>#REF!</f>
        <v>#REF!</v>
      </c>
      <c r="K29" s="194" t="e">
        <f t="shared" si="1"/>
        <v>#REF!</v>
      </c>
    </row>
    <row r="30" spans="1:11" ht="15" customHeight="1">
      <c r="A30" s="335"/>
      <c r="B30" s="336" t="e">
        <f>#REF!</f>
        <v>#REF!</v>
      </c>
      <c r="C30" s="336"/>
      <c r="D30" s="336"/>
      <c r="E30" s="336"/>
      <c r="F30" s="336"/>
      <c r="G30" s="336"/>
      <c r="H30" s="336"/>
      <c r="I30" s="252" t="e">
        <f>#REF!</f>
        <v>#REF!</v>
      </c>
      <c r="J30" s="191" t="e">
        <f>#REF!</f>
        <v>#REF!</v>
      </c>
      <c r="K30" s="192" t="e">
        <f t="shared" si="1"/>
        <v>#REF!</v>
      </c>
    </row>
    <row r="31" spans="1:11" ht="15" customHeight="1">
      <c r="A31" s="335"/>
      <c r="B31" s="336" t="e">
        <f>#REF!</f>
        <v>#REF!</v>
      </c>
      <c r="C31" s="336"/>
      <c r="D31" s="336"/>
      <c r="E31" s="336"/>
      <c r="F31" s="336"/>
      <c r="G31" s="336"/>
      <c r="H31" s="336"/>
      <c r="I31" s="252" t="e">
        <f>#REF!</f>
        <v>#REF!</v>
      </c>
      <c r="J31" s="191" t="e">
        <f>#REF!</f>
        <v>#REF!</v>
      </c>
      <c r="K31" s="192" t="e">
        <f t="shared" si="1"/>
        <v>#REF!</v>
      </c>
    </row>
    <row r="32" spans="1:11" ht="15" customHeight="1">
      <c r="A32" s="335"/>
      <c r="B32" s="336" t="e">
        <f>#REF!</f>
        <v>#REF!</v>
      </c>
      <c r="C32" s="336"/>
      <c r="D32" s="336"/>
      <c r="E32" s="336"/>
      <c r="F32" s="336"/>
      <c r="G32" s="336"/>
      <c r="H32" s="336"/>
      <c r="I32" s="252" t="e">
        <f>#REF!</f>
        <v>#REF!</v>
      </c>
      <c r="J32" s="191" t="e">
        <f>#REF!</f>
        <v>#REF!</v>
      </c>
      <c r="K32" s="225" t="e">
        <f t="shared" si="1"/>
        <v>#REF!</v>
      </c>
    </row>
    <row r="33" spans="1:11" ht="15" customHeight="1">
      <c r="A33" s="337" t="s">
        <v>29</v>
      </c>
      <c r="B33" s="338"/>
      <c r="C33" s="339" t="s">
        <v>28</v>
      </c>
      <c r="D33" s="338"/>
      <c r="E33" s="340"/>
      <c r="F33" s="118" t="s">
        <v>111</v>
      </c>
      <c r="G33" s="119" t="s">
        <v>31</v>
      </c>
      <c r="H33" s="116"/>
      <c r="I33" s="241" t="s">
        <v>32</v>
      </c>
      <c r="J33" s="202" t="s">
        <v>36</v>
      </c>
      <c r="K33" s="261" t="s">
        <v>65</v>
      </c>
    </row>
    <row r="34" spans="1:11" ht="15" customHeight="1">
      <c r="A34" s="329" t="s">
        <v>112</v>
      </c>
      <c r="B34" s="224" t="e">
        <f>#REF!</f>
        <v>#REF!</v>
      </c>
      <c r="C34" s="342" t="e">
        <f>#REF!</f>
        <v>#REF!</v>
      </c>
      <c r="D34" s="343"/>
      <c r="E34" s="344"/>
      <c r="F34" s="114" t="e">
        <f>#REF!</f>
        <v>#REF!</v>
      </c>
      <c r="G34" s="189" t="e">
        <f>#REF!</f>
        <v>#REF!</v>
      </c>
      <c r="H34" s="102" t="s">
        <v>68</v>
      </c>
      <c r="I34" s="242" t="e">
        <f>#REF!</f>
        <v>#REF!</v>
      </c>
      <c r="J34" s="238" t="e">
        <f>(I34*F34/1000)</f>
        <v>#REF!</v>
      </c>
      <c r="K34" s="237" t="e">
        <f>J34*G34</f>
        <v>#REF!</v>
      </c>
    </row>
    <row r="35" spans="1:11" ht="15" customHeight="1">
      <c r="A35" s="335"/>
      <c r="B35" s="220" t="e">
        <f>#REF!</f>
        <v>#REF!</v>
      </c>
      <c r="C35" s="345" t="e">
        <f>#REF!</f>
        <v>#REF!</v>
      </c>
      <c r="D35" s="346"/>
      <c r="E35" s="347"/>
      <c r="F35" s="265" t="e">
        <f>#REF!</f>
        <v>#REF!</v>
      </c>
      <c r="G35" s="189" t="e">
        <f>#REF!</f>
        <v>#REF!</v>
      </c>
      <c r="H35" s="102" t="s">
        <v>68</v>
      </c>
      <c r="I35" s="243" t="e">
        <f>#REF!</f>
        <v>#REF!</v>
      </c>
      <c r="J35" s="239" t="e">
        <f>(I35*F35/1000)</f>
        <v>#REF!</v>
      </c>
      <c r="K35" s="192" t="e">
        <f>J35*G35</f>
        <v>#REF!</v>
      </c>
    </row>
    <row r="36" spans="1:11" ht="15" customHeight="1">
      <c r="A36" s="335"/>
      <c r="B36" s="220" t="e">
        <f>#REF!</f>
        <v>#REF!</v>
      </c>
      <c r="C36" s="345" t="e">
        <f>#REF!</f>
        <v>#REF!</v>
      </c>
      <c r="D36" s="346"/>
      <c r="E36" s="347"/>
      <c r="F36" s="265" t="e">
        <f>#REF!</f>
        <v>#REF!</v>
      </c>
      <c r="G36" s="189" t="e">
        <f>#REF!</f>
        <v>#REF!</v>
      </c>
      <c r="H36" s="102" t="s">
        <v>68</v>
      </c>
      <c r="I36" s="243" t="e">
        <f>#REF!</f>
        <v>#REF!</v>
      </c>
      <c r="J36" s="239" t="e">
        <f>(I36*F36/1000)</f>
        <v>#REF!</v>
      </c>
      <c r="K36" s="192" t="e">
        <f>J36*G36</f>
        <v>#REF!</v>
      </c>
    </row>
    <row r="37" spans="1:11" ht="15" customHeight="1">
      <c r="A37" s="341"/>
      <c r="B37" s="221" t="e">
        <f>#REF!</f>
        <v>#REF!</v>
      </c>
      <c r="C37" s="348" t="e">
        <f>#REF!</f>
        <v>#REF!</v>
      </c>
      <c r="D37" s="349"/>
      <c r="E37" s="350"/>
      <c r="F37" s="265" t="e">
        <f>#REF!</f>
        <v>#REF!</v>
      </c>
      <c r="G37" s="189" t="e">
        <f>#REF!</f>
        <v>#REF!</v>
      </c>
      <c r="H37" s="104" t="s">
        <v>68</v>
      </c>
      <c r="I37" s="244" t="e">
        <f>#REF!</f>
        <v>#REF!</v>
      </c>
      <c r="J37" s="240" t="e">
        <f>(I37*F37/1000)</f>
        <v>#REF!</v>
      </c>
      <c r="K37" s="225" t="e">
        <f>J37*G37</f>
        <v>#REF!</v>
      </c>
    </row>
    <row r="38" spans="1:11" ht="15" customHeight="1">
      <c r="A38" s="120"/>
      <c r="B38" s="116" t="s">
        <v>33</v>
      </c>
      <c r="C38" s="262" t="s">
        <v>51</v>
      </c>
      <c r="D38" s="119" t="s">
        <v>34</v>
      </c>
      <c r="E38" s="116"/>
      <c r="F38" s="117"/>
      <c r="G38" s="116" t="s">
        <v>52</v>
      </c>
      <c r="H38" s="116"/>
      <c r="I38" s="351" t="s">
        <v>55</v>
      </c>
      <c r="J38" s="352"/>
      <c r="K38" s="261" t="s">
        <v>65</v>
      </c>
    </row>
    <row r="39" spans="1:11" ht="15" customHeight="1">
      <c r="A39" s="328" t="s">
        <v>49</v>
      </c>
      <c r="B39" s="271" t="e">
        <f>#REF!</f>
        <v>#REF!</v>
      </c>
      <c r="C39" s="207" t="e">
        <f>#REF!</f>
        <v>#REF!</v>
      </c>
      <c r="D39" s="96" t="e">
        <f>#REF!</f>
        <v>#REF!</v>
      </c>
      <c r="E39" s="97" t="e">
        <f>#REF!</f>
        <v>#REF!</v>
      </c>
      <c r="F39" s="209" t="e">
        <f>D39+E39</f>
        <v>#REF!</v>
      </c>
      <c r="G39" s="103" t="e">
        <f>#REF!</f>
        <v>#REF!</v>
      </c>
      <c r="H39" s="102" t="s">
        <v>100</v>
      </c>
      <c r="I39" s="353" t="e">
        <f>#REF!</f>
        <v>#REF!</v>
      </c>
      <c r="J39" s="354"/>
      <c r="K39" s="192" t="e">
        <f>IF(C39&gt;5000,ROUNDUP(C39*G39*I39,-1),G39*F39*I39)</f>
        <v>#REF!</v>
      </c>
    </row>
    <row r="40" spans="1:11" ht="15" customHeight="1">
      <c r="A40" s="335"/>
      <c r="B40" s="270" t="e">
        <f>#REF!</f>
        <v>#REF!</v>
      </c>
      <c r="C40" s="208" t="e">
        <f>#REF!</f>
        <v>#REF!</v>
      </c>
      <c r="D40" s="96" t="e">
        <f>#REF!</f>
        <v>#REF!</v>
      </c>
      <c r="E40" s="98" t="e">
        <f>#REF!</f>
        <v>#REF!</v>
      </c>
      <c r="F40" s="210" t="e">
        <f>D40+E40</f>
        <v>#REF!</v>
      </c>
      <c r="G40" s="103" t="e">
        <f>#REF!</f>
        <v>#REF!</v>
      </c>
      <c r="H40" s="102" t="s">
        <v>100</v>
      </c>
      <c r="I40" s="355" t="e">
        <f>#REF!</f>
        <v>#REF!</v>
      </c>
      <c r="J40" s="356"/>
      <c r="K40" s="192" t="e">
        <f>IF(C40&gt;5000,ROUNDUP(C40*G40*I40,-1),G40*F40*I40)</f>
        <v>#REF!</v>
      </c>
    </row>
    <row r="41" spans="1:11" ht="15" customHeight="1">
      <c r="A41" s="335"/>
      <c r="B41" s="270" t="e">
        <f>#REF!</f>
        <v>#REF!</v>
      </c>
      <c r="C41" s="208" t="e">
        <f>#REF!</f>
        <v>#REF!</v>
      </c>
      <c r="D41" s="96" t="e">
        <f>#REF!</f>
        <v>#REF!</v>
      </c>
      <c r="E41" s="98" t="e">
        <f>#REF!</f>
        <v>#REF!</v>
      </c>
      <c r="F41" s="210" t="e">
        <f>D41+E41</f>
        <v>#REF!</v>
      </c>
      <c r="G41" s="103" t="e">
        <f>#REF!</f>
        <v>#REF!</v>
      </c>
      <c r="H41" s="102" t="s">
        <v>100</v>
      </c>
      <c r="I41" s="355" t="e">
        <f>#REF!</f>
        <v>#REF!</v>
      </c>
      <c r="J41" s="356"/>
      <c r="K41" s="192" t="e">
        <f>IF(C41&gt;5000,ROUNDUP(C41*G41*I41,-1),G41*F41*I41)</f>
        <v>#REF!</v>
      </c>
    </row>
    <row r="42" spans="1:11" ht="15" customHeight="1">
      <c r="A42" s="335"/>
      <c r="B42" s="270" t="e">
        <f>#REF!</f>
        <v>#REF!</v>
      </c>
      <c r="C42" s="208" t="e">
        <f>#REF!</f>
        <v>#REF!</v>
      </c>
      <c r="D42" s="96" t="e">
        <f>#REF!</f>
        <v>#REF!</v>
      </c>
      <c r="E42" s="98" t="e">
        <f>#REF!</f>
        <v>#REF!</v>
      </c>
      <c r="F42" s="210" t="e">
        <f>D42+E42</f>
        <v>#REF!</v>
      </c>
      <c r="G42" s="103" t="e">
        <f>#REF!</f>
        <v>#REF!</v>
      </c>
      <c r="H42" s="102" t="s">
        <v>100</v>
      </c>
      <c r="I42" s="355" t="e">
        <f>#REF!</f>
        <v>#REF!</v>
      </c>
      <c r="J42" s="356"/>
      <c r="K42" s="192" t="e">
        <f>IF(C42&gt;5000,ROUNDUP(C42*G42*I42,-1),G42*F42*I42)</f>
        <v>#REF!</v>
      </c>
    </row>
    <row r="43" spans="1:11" ht="15" customHeight="1">
      <c r="A43" s="335"/>
      <c r="B43" s="270" t="e">
        <f>#REF!</f>
        <v>#REF!</v>
      </c>
      <c r="C43" s="208" t="e">
        <f>#REF!</f>
        <v>#REF!</v>
      </c>
      <c r="D43" s="96" t="e">
        <f>#REF!</f>
        <v>#REF!</v>
      </c>
      <c r="E43" s="98" t="e">
        <f>#REF!</f>
        <v>#REF!</v>
      </c>
      <c r="F43" s="210" t="e">
        <f>D43+E43</f>
        <v>#REF!</v>
      </c>
      <c r="G43" s="103" t="e">
        <f>#REF!</f>
        <v>#REF!</v>
      </c>
      <c r="H43" s="102" t="s">
        <v>100</v>
      </c>
      <c r="I43" s="355" t="e">
        <f>#REF!</f>
        <v>#REF!</v>
      </c>
      <c r="J43" s="356"/>
      <c r="K43" s="192" t="e">
        <f>IF(C43&gt;5000,ROUNDUP(C43*G43*I43,-1),G43*F43*I43)</f>
        <v>#REF!</v>
      </c>
    </row>
    <row r="44" spans="1:11" ht="15" customHeight="1">
      <c r="A44" s="335"/>
      <c r="B44" s="270" t="e">
        <f>#REF!</f>
        <v>#REF!</v>
      </c>
      <c r="C44" s="208" t="e">
        <f>#REF!</f>
        <v>#REF!</v>
      </c>
      <c r="D44" s="226"/>
      <c r="E44" s="227"/>
      <c r="F44" s="229"/>
      <c r="G44" s="230"/>
      <c r="H44" s="231"/>
      <c r="I44" s="355" t="e">
        <f>#REF!</f>
        <v>#REF!</v>
      </c>
      <c r="J44" s="357"/>
      <c r="K44" s="192" t="e">
        <f>I44*C44</f>
        <v>#REF!</v>
      </c>
    </row>
    <row r="45" spans="1:11" ht="15" customHeight="1">
      <c r="A45" s="335"/>
      <c r="B45" s="266" t="e">
        <f>#REF!</f>
        <v>#REF!</v>
      </c>
      <c r="C45" s="208" t="e">
        <f>#REF!</f>
        <v>#REF!</v>
      </c>
      <c r="D45" s="233"/>
      <c r="E45" s="228"/>
      <c r="F45" s="234"/>
      <c r="G45" s="235" t="e">
        <f>#REF!</f>
        <v>#REF!</v>
      </c>
      <c r="H45" s="232"/>
      <c r="I45" s="358" t="e">
        <f>#REF!</f>
        <v>#REF!</v>
      </c>
      <c r="J45" s="359"/>
      <c r="K45" s="225" t="e">
        <f>I45*C45</f>
        <v>#REF!</v>
      </c>
    </row>
    <row r="46" spans="1:11" ht="15" customHeight="1">
      <c r="A46" s="115"/>
      <c r="B46" s="338" t="s">
        <v>63</v>
      </c>
      <c r="C46" s="338"/>
      <c r="D46" s="338"/>
      <c r="E46" s="338"/>
      <c r="F46" s="338"/>
      <c r="G46" s="338"/>
      <c r="H46" s="338"/>
      <c r="I46" s="241" t="s">
        <v>64</v>
      </c>
      <c r="J46" s="202" t="s">
        <v>55</v>
      </c>
      <c r="K46" s="251" t="s">
        <v>65</v>
      </c>
    </row>
    <row r="47" spans="1:11" ht="15" customHeight="1">
      <c r="A47" s="335"/>
      <c r="B47" s="336" t="e">
        <f>#REF!</f>
        <v>#REF!</v>
      </c>
      <c r="C47" s="336"/>
      <c r="D47" s="336"/>
      <c r="E47" s="336"/>
      <c r="F47" s="336"/>
      <c r="G47" s="336"/>
      <c r="H47" s="336"/>
      <c r="I47" s="263" t="e">
        <f>#REF!</f>
        <v>#REF!</v>
      </c>
      <c r="J47" s="200" t="e">
        <f>#REF!</f>
        <v>#REF!</v>
      </c>
      <c r="K47" s="192" t="e">
        <f>I47*J47</f>
        <v>#REF!</v>
      </c>
    </row>
    <row r="48" spans="1:11" ht="15" customHeight="1">
      <c r="A48" s="335"/>
      <c r="B48" s="332" t="e">
        <f>#REF!</f>
        <v>#REF!</v>
      </c>
      <c r="C48" s="332"/>
      <c r="D48" s="332"/>
      <c r="E48" s="332"/>
      <c r="F48" s="332"/>
      <c r="G48" s="332"/>
      <c r="H48" s="332"/>
      <c r="I48" s="263" t="e">
        <f>#REF!</f>
        <v>#REF!</v>
      </c>
      <c r="J48" s="200" t="e">
        <f>#REF!</f>
        <v>#REF!</v>
      </c>
      <c r="K48" s="192" t="e">
        <f t="shared" ref="K48:K54" si="2">I48*J48</f>
        <v>#REF!</v>
      </c>
    </row>
    <row r="49" spans="1:11" ht="15" customHeight="1">
      <c r="A49" s="335"/>
      <c r="B49" s="332" t="e">
        <f>#REF!</f>
        <v>#REF!</v>
      </c>
      <c r="C49" s="332"/>
      <c r="D49" s="332"/>
      <c r="E49" s="332"/>
      <c r="F49" s="332"/>
      <c r="G49" s="332"/>
      <c r="H49" s="332"/>
      <c r="I49" s="263" t="e">
        <f>#REF!</f>
        <v>#REF!</v>
      </c>
      <c r="J49" s="200" t="e">
        <f>#REF!</f>
        <v>#REF!</v>
      </c>
      <c r="K49" s="192" t="e">
        <f t="shared" si="2"/>
        <v>#REF!</v>
      </c>
    </row>
    <row r="50" spans="1:11" ht="15" customHeight="1">
      <c r="A50" s="335"/>
      <c r="B50" s="332" t="e">
        <f>#REF!</f>
        <v>#REF!</v>
      </c>
      <c r="C50" s="332"/>
      <c r="D50" s="332"/>
      <c r="E50" s="332"/>
      <c r="F50" s="332"/>
      <c r="G50" s="332"/>
      <c r="H50" s="332"/>
      <c r="I50" s="263" t="e">
        <f>#REF!</f>
        <v>#REF!</v>
      </c>
      <c r="J50" s="200" t="e">
        <f>#REF!</f>
        <v>#REF!</v>
      </c>
      <c r="K50" s="192" t="e">
        <f t="shared" si="2"/>
        <v>#REF!</v>
      </c>
    </row>
    <row r="51" spans="1:11" ht="15" customHeight="1">
      <c r="A51" s="335"/>
      <c r="B51" s="332" t="e">
        <f>#REF!</f>
        <v>#REF!</v>
      </c>
      <c r="C51" s="332"/>
      <c r="D51" s="332"/>
      <c r="E51" s="332"/>
      <c r="F51" s="332"/>
      <c r="G51" s="332"/>
      <c r="H51" s="332"/>
      <c r="I51" s="263" t="e">
        <f>#REF!</f>
        <v>#REF!</v>
      </c>
      <c r="J51" s="200" t="e">
        <f>#REF!</f>
        <v>#REF!</v>
      </c>
      <c r="K51" s="192" t="e">
        <f t="shared" si="2"/>
        <v>#REF!</v>
      </c>
    </row>
    <row r="52" spans="1:11" ht="15" customHeight="1">
      <c r="A52" s="335"/>
      <c r="B52" s="332" t="e">
        <f>#REF!</f>
        <v>#REF!</v>
      </c>
      <c r="C52" s="332"/>
      <c r="D52" s="332"/>
      <c r="E52" s="332"/>
      <c r="F52" s="332"/>
      <c r="G52" s="332"/>
      <c r="H52" s="332"/>
      <c r="I52" s="263" t="e">
        <f>#REF!</f>
        <v>#REF!</v>
      </c>
      <c r="J52" s="200" t="e">
        <f>#REF!</f>
        <v>#REF!</v>
      </c>
      <c r="K52" s="192" t="e">
        <f t="shared" si="2"/>
        <v>#REF!</v>
      </c>
    </row>
    <row r="53" spans="1:11" ht="15" customHeight="1">
      <c r="A53" s="335"/>
      <c r="B53" s="332" t="e">
        <f>#REF!</f>
        <v>#REF!</v>
      </c>
      <c r="C53" s="332"/>
      <c r="D53" s="332"/>
      <c r="E53" s="332"/>
      <c r="F53" s="332"/>
      <c r="G53" s="332"/>
      <c r="H53" s="332"/>
      <c r="I53" s="263" t="e">
        <f>#REF!</f>
        <v>#REF!</v>
      </c>
      <c r="J53" s="200" t="e">
        <f>#REF!</f>
        <v>#REF!</v>
      </c>
      <c r="K53" s="193" t="e">
        <f t="shared" si="2"/>
        <v>#REF!</v>
      </c>
    </row>
    <row r="54" spans="1:11" ht="15" customHeight="1">
      <c r="A54" s="341"/>
      <c r="B54" s="332" t="e">
        <f>#REF!</f>
        <v>#REF!</v>
      </c>
      <c r="C54" s="332"/>
      <c r="D54" s="332"/>
      <c r="E54" s="332"/>
      <c r="F54" s="332"/>
      <c r="G54" s="332"/>
      <c r="H54" s="332"/>
      <c r="I54" s="264" t="e">
        <f>#REF!</f>
        <v>#REF!</v>
      </c>
      <c r="J54" s="201" t="e">
        <f>#REF!</f>
        <v>#REF!</v>
      </c>
      <c r="K54" s="195" t="e">
        <f t="shared" si="2"/>
        <v>#REF!</v>
      </c>
    </row>
    <row r="55" spans="1:11" ht="18" customHeight="1">
      <c r="A55" s="328" t="s">
        <v>50</v>
      </c>
      <c r="B55" s="361"/>
      <c r="C55" s="361"/>
      <c r="D55" s="361"/>
      <c r="E55" s="361"/>
      <c r="F55" s="361"/>
      <c r="G55" s="361"/>
      <c r="H55" s="361"/>
      <c r="I55" s="105" t="s">
        <v>113</v>
      </c>
      <c r="J55" s="196"/>
      <c r="K55" s="192" t="e">
        <f>SUM(K16:K54)</f>
        <v>#REF!</v>
      </c>
    </row>
    <row r="56" spans="1:11" ht="18" customHeight="1">
      <c r="A56" s="335"/>
      <c r="B56" s="362"/>
      <c r="C56" s="362"/>
      <c r="D56" s="362"/>
      <c r="E56" s="362"/>
      <c r="F56" s="362"/>
      <c r="G56" s="362"/>
      <c r="H56" s="362"/>
      <c r="I56" s="105" t="s">
        <v>114</v>
      </c>
      <c r="J56" s="200" t="e">
        <f>#REF!</f>
        <v>#REF!</v>
      </c>
      <c r="K56" s="197" t="e">
        <f>ROUNDDOWN(K55*J56,-1)</f>
        <v>#REF!</v>
      </c>
    </row>
    <row r="57" spans="1:11" ht="18" customHeight="1">
      <c r="A57" s="335"/>
      <c r="B57" s="362"/>
      <c r="C57" s="362"/>
      <c r="D57" s="362"/>
      <c r="E57" s="362"/>
      <c r="F57" s="362"/>
      <c r="G57" s="362"/>
      <c r="H57" s="362"/>
      <c r="I57" s="105" t="s">
        <v>115</v>
      </c>
      <c r="J57" s="196"/>
      <c r="K57" s="197" t="e">
        <f>#REF!</f>
        <v>#REF!</v>
      </c>
    </row>
    <row r="58" spans="1:11" ht="18" customHeight="1">
      <c r="A58" s="335"/>
      <c r="B58" s="362"/>
      <c r="C58" s="362"/>
      <c r="D58" s="362"/>
      <c r="E58" s="362"/>
      <c r="F58" s="362"/>
      <c r="G58" s="362"/>
      <c r="H58" s="362"/>
      <c r="I58" s="41" t="s">
        <v>116</v>
      </c>
      <c r="J58" s="196"/>
      <c r="K58" s="192" t="e">
        <f>SUM(K55:K57)</f>
        <v>#REF!</v>
      </c>
    </row>
    <row r="59" spans="1:11" ht="18" customHeight="1">
      <c r="A59" s="335"/>
      <c r="B59" s="362"/>
      <c r="C59" s="362"/>
      <c r="D59" s="362"/>
      <c r="E59" s="362"/>
      <c r="F59" s="362"/>
      <c r="G59" s="362"/>
      <c r="H59" s="362"/>
      <c r="I59" s="41" t="s">
        <v>117</v>
      </c>
      <c r="J59" s="196"/>
      <c r="K59" s="192" t="e">
        <f>INT(K58*0.05)</f>
        <v>#REF!</v>
      </c>
    </row>
    <row r="60" spans="1:11" ht="18" customHeight="1" thickBot="1">
      <c r="A60" s="360"/>
      <c r="B60" s="363"/>
      <c r="C60" s="363"/>
      <c r="D60" s="363"/>
      <c r="E60" s="363"/>
      <c r="F60" s="363"/>
      <c r="G60" s="363"/>
      <c r="H60" s="363"/>
      <c r="I60" s="106" t="s">
        <v>118</v>
      </c>
      <c r="J60" s="198"/>
      <c r="K60" s="199" t="e">
        <f>SUM(K58:K59)</f>
        <v>#REF!</v>
      </c>
    </row>
    <row r="61" spans="1:11" ht="17.25" customHeight="1"/>
    <row r="62" spans="1:11" ht="14.1" customHeight="1"/>
    <row r="63" spans="1:11" ht="14.1" customHeight="1"/>
    <row r="64" spans="1:11" ht="14.1" customHeight="1"/>
    <row r="65" spans="4:11" ht="14.1" customHeight="1"/>
    <row r="66" spans="4:11" ht="14.1" customHeight="1"/>
    <row r="67" spans="4:11" ht="14.1" hidden="1" customHeight="1">
      <c r="D67" s="107" t="s">
        <v>20</v>
      </c>
      <c r="E67" s="121" t="s">
        <v>26</v>
      </c>
      <c r="J67" s="107" t="s">
        <v>57</v>
      </c>
      <c r="K67" s="108"/>
    </row>
    <row r="68" spans="4:11" ht="14.1" hidden="1" customHeight="1">
      <c r="D68" s="122">
        <v>0.66666666666666663</v>
      </c>
      <c r="E68" s="124">
        <v>0</v>
      </c>
      <c r="J68" s="110" t="e">
        <f>IF(#REF!&gt;0,#REF!,#REF!)</f>
        <v>#REF!</v>
      </c>
      <c r="K68" s="111" t="e">
        <f>IF(#REF!&gt;0,#REF!,#REF!)</f>
        <v>#REF!</v>
      </c>
    </row>
    <row r="69" spans="4:11" hidden="1">
      <c r="D69" s="123" t="s">
        <v>21</v>
      </c>
      <c r="E69" s="124">
        <v>1</v>
      </c>
      <c r="J69" s="110" t="e">
        <f>IF(#REF!&gt;0,#REF!,#REF!)</f>
        <v>#REF!</v>
      </c>
      <c r="K69" s="111" t="e">
        <f>IF(#REF!&gt;0,#REF!,#REF!)</f>
        <v>#REF!</v>
      </c>
    </row>
    <row r="70" spans="4:11" hidden="1">
      <c r="D70" s="123" t="s">
        <v>22</v>
      </c>
      <c r="E70" s="124">
        <v>2</v>
      </c>
      <c r="J70" s="110" t="e">
        <f>IF(#REF!&gt;0,#REF!,#REF!)</f>
        <v>#REF!</v>
      </c>
      <c r="K70" s="111" t="e">
        <f>IF(#REF!&gt;0,#REF!,#REF!)</f>
        <v>#REF!</v>
      </c>
    </row>
    <row r="71" spans="4:11" hidden="1">
      <c r="D71" s="123" t="s">
        <v>23</v>
      </c>
      <c r="E71" s="124">
        <v>3</v>
      </c>
      <c r="J71" s="110" t="e">
        <f>IF(#REF!&gt;0,#REF!,#REF!)</f>
        <v>#REF!</v>
      </c>
      <c r="K71" s="111" t="e">
        <f>IF(#REF!&gt;0,#REF!,#REF!)</f>
        <v>#REF!</v>
      </c>
    </row>
    <row r="72" spans="4:11" hidden="1">
      <c r="D72" s="123" t="s">
        <v>24</v>
      </c>
      <c r="E72" s="124">
        <v>4</v>
      </c>
      <c r="J72" s="110" t="e">
        <f>IF(#REF!&gt;0,#REF!,#REF!)</f>
        <v>#REF!</v>
      </c>
      <c r="K72" s="111" t="e">
        <f>IF(#REF!&gt;0,#REF!,#REF!)</f>
        <v>#REF!</v>
      </c>
    </row>
    <row r="73" spans="4:11" hidden="1">
      <c r="D73" s="129" t="s">
        <v>25</v>
      </c>
      <c r="E73" s="127">
        <v>5</v>
      </c>
      <c r="J73" s="110" t="e">
        <f>IF(#REF!&gt;0,#REF!,#REF!)</f>
        <v>#REF!</v>
      </c>
      <c r="K73" s="111" t="e">
        <f>IF(#REF!&gt;0,#REF!,#REF!)</f>
        <v>#REF!</v>
      </c>
    </row>
    <row r="74" spans="4:11" hidden="1">
      <c r="D74" s="128"/>
      <c r="E74" s="127">
        <v>6</v>
      </c>
      <c r="J74" s="110" t="e">
        <f>IF(#REF!&gt;0,#REF!,#REF!)</f>
        <v>#REF!</v>
      </c>
      <c r="K74" s="111" t="e">
        <f>IF(#REF!&gt;0,#REF!,#REF!)</f>
        <v>#REF!</v>
      </c>
    </row>
    <row r="75" spans="4:11" hidden="1">
      <c r="E75" s="124">
        <v>7</v>
      </c>
      <c r="J75" s="112" t="e">
        <f>IF(#REF!&gt;0,#REF!,#REF!)</f>
        <v>#REF!</v>
      </c>
      <c r="K75" s="113" t="e">
        <f>IF(#REF!&gt;0,#REF!,#REF!)</f>
        <v>#REF!</v>
      </c>
    </row>
    <row r="76" spans="4:11" hidden="1">
      <c r="E76" s="125">
        <v>8</v>
      </c>
    </row>
    <row r="77" spans="4:11">
      <c r="E77" s="109"/>
    </row>
  </sheetData>
  <sheetProtection sheet="1" objects="1" scenarios="1" selectLockedCells="1" selectUnlockedCells="1"/>
  <mergeCells count="65">
    <mergeCell ref="A55:A60"/>
    <mergeCell ref="B55:H55"/>
    <mergeCell ref="B56:H56"/>
    <mergeCell ref="B57:H57"/>
    <mergeCell ref="B58:H58"/>
    <mergeCell ref="B59:H59"/>
    <mergeCell ref="B60:H60"/>
    <mergeCell ref="B46:H46"/>
    <mergeCell ref="A47:A54"/>
    <mergeCell ref="B47:H47"/>
    <mergeCell ref="B48:H48"/>
    <mergeCell ref="B49:H49"/>
    <mergeCell ref="B50:H50"/>
    <mergeCell ref="B51:H51"/>
    <mergeCell ref="B52:H52"/>
    <mergeCell ref="B53:H53"/>
    <mergeCell ref="B54:H54"/>
    <mergeCell ref="I38:J38"/>
    <mergeCell ref="A39:A45"/>
    <mergeCell ref="I39:J39"/>
    <mergeCell ref="I40:J40"/>
    <mergeCell ref="I41:J41"/>
    <mergeCell ref="I42:J42"/>
    <mergeCell ref="I43:J43"/>
    <mergeCell ref="I44:J44"/>
    <mergeCell ref="I45:J45"/>
    <mergeCell ref="A33:B33"/>
    <mergeCell ref="C33:E33"/>
    <mergeCell ref="A34:A37"/>
    <mergeCell ref="C34:E34"/>
    <mergeCell ref="C35:E35"/>
    <mergeCell ref="C36:E36"/>
    <mergeCell ref="C37:E37"/>
    <mergeCell ref="A25:A32"/>
    <mergeCell ref="B25:H25"/>
    <mergeCell ref="B26:H26"/>
    <mergeCell ref="B27:H27"/>
    <mergeCell ref="B28:H28"/>
    <mergeCell ref="B29:H29"/>
    <mergeCell ref="B30:H30"/>
    <mergeCell ref="B31:H31"/>
    <mergeCell ref="B32:H32"/>
    <mergeCell ref="B15:H15"/>
    <mergeCell ref="A16:A24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A1:K3"/>
    <mergeCell ref="A7:E7"/>
    <mergeCell ref="J8:K8"/>
    <mergeCell ref="J11:K11"/>
    <mergeCell ref="A12:H12"/>
    <mergeCell ref="M12:M13"/>
    <mergeCell ref="A13:H13"/>
    <mergeCell ref="I13:I14"/>
    <mergeCell ref="J13:J14"/>
    <mergeCell ref="K13:K14"/>
    <mergeCell ref="A14:H14"/>
    <mergeCell ref="L12:L13"/>
  </mergeCells>
  <phoneticPr fontId="1"/>
  <conditionalFormatting sqref="L12:L14">
    <cfRule type="cellIs" dxfId="2" priority="1" stopIfTrue="1" operator="equal">
      <formula>"NG"</formula>
    </cfRule>
  </conditionalFormatting>
  <dataValidations count="2">
    <dataValidation type="list" imeMode="halfAlpha" allowBlank="1" showInputMessage="1" showErrorMessage="1" sqref="D39:E43" xr:uid="{00000000-0002-0000-0000-000000000000}">
      <formula1>$E$68:$E$76</formula1>
    </dataValidation>
    <dataValidation imeMode="halfAlpha" allowBlank="1" showInputMessage="1" showErrorMessage="1" sqref="J56:K56 I47:K54 J57 I16:I37 K16:K32 B39:C45 I39:I45 F39:G45 J28:J33 K34:K37 K39:K45" xr:uid="{00000000-0002-0000-0000-000001000000}"/>
  </dataValidations>
  <printOptions horizontalCentered="1" verticalCentered="1"/>
  <pageMargins left="0.39370078740157483" right="0.39370078740157483" top="0.39370078740157483" bottom="0" header="0.39370078740157483" footer="0.19685039370078741"/>
  <pageSetup paperSize="9" scale="9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indexed="24"/>
    <pageSetUpPr fitToPage="1"/>
  </sheetPr>
  <dimension ref="A1:AH144"/>
  <sheetViews>
    <sheetView zoomScale="85" zoomScaleNormal="85" workbookViewId="0">
      <selection activeCell="AG35" sqref="AG35"/>
    </sheetView>
  </sheetViews>
  <sheetFormatPr defaultColWidth="13" defaultRowHeight="12"/>
  <cols>
    <col min="1" max="1" width="4.1328125" style="1" customWidth="1"/>
    <col min="2" max="2" width="3.59765625" style="1" customWidth="1"/>
    <col min="3" max="3" width="2.59765625" style="1" customWidth="1"/>
    <col min="4" max="4" width="11.46484375" style="1" customWidth="1"/>
    <col min="5" max="5" width="5.3984375" style="1" customWidth="1"/>
    <col min="6" max="6" width="3.1328125" style="1" customWidth="1"/>
    <col min="7" max="7" width="4.1328125" style="1" bestFit="1" customWidth="1"/>
    <col min="8" max="9" width="3.3984375" style="1" customWidth="1"/>
    <col min="10" max="10" width="3" style="1" customWidth="1"/>
    <col min="11" max="11" width="5" style="1" customWidth="1"/>
    <col min="12" max="12" width="2.46484375" style="1" customWidth="1"/>
    <col min="13" max="13" width="4.59765625" style="1" customWidth="1"/>
    <col min="14" max="14" width="3" style="1" bestFit="1" customWidth="1"/>
    <col min="15" max="15" width="7.46484375" style="1" customWidth="1"/>
    <col min="16" max="16" width="1.86328125" style="1" customWidth="1"/>
    <col min="17" max="17" width="7.1328125" style="1" customWidth="1"/>
    <col min="18" max="18" width="3.46484375" style="1" customWidth="1"/>
    <col min="19" max="19" width="7.46484375" style="1" customWidth="1"/>
    <col min="20" max="21" width="3" style="1" customWidth="1"/>
    <col min="22" max="22" width="3" style="1" bestFit="1" customWidth="1"/>
    <col min="23" max="23" width="3.1328125" style="1" customWidth="1"/>
    <col min="24" max="24" width="3.59765625" style="1" customWidth="1"/>
    <col min="25" max="25" width="5.59765625" style="1" customWidth="1"/>
    <col min="26" max="26" width="7.46484375" style="1" customWidth="1"/>
    <col min="27" max="27" width="11" style="1" customWidth="1"/>
    <col min="28" max="28" width="9.46484375" style="1" customWidth="1"/>
    <col min="29" max="29" width="9" style="1" customWidth="1"/>
    <col min="30" max="30" width="4.86328125" style="1" customWidth="1"/>
    <col min="31" max="31" width="2.46484375" style="1" customWidth="1"/>
    <col min="32" max="32" width="5.86328125" style="1" customWidth="1"/>
    <col min="33" max="33" width="4.1328125" style="1" bestFit="1" customWidth="1"/>
    <col min="34" max="16384" width="13" style="1"/>
  </cols>
  <sheetData>
    <row r="1" spans="1:27" s="2" customFormat="1" ht="26.25" customHeight="1">
      <c r="A1" s="3" t="s">
        <v>61</v>
      </c>
      <c r="B1" s="4"/>
      <c r="C1" s="43"/>
      <c r="D1" s="384"/>
      <c r="E1" s="385"/>
      <c r="F1" s="385"/>
      <c r="G1" s="385"/>
      <c r="H1" s="386"/>
      <c r="I1" s="133"/>
      <c r="R1" s="42"/>
      <c r="S1" s="42"/>
      <c r="T1" s="44"/>
      <c r="U1" s="44"/>
      <c r="W1" s="203" t="s">
        <v>137</v>
      </c>
      <c r="X1" s="204"/>
      <c r="Y1" s="206"/>
      <c r="Z1" s="387"/>
      <c r="AA1" s="387"/>
    </row>
    <row r="2" spans="1:27" s="2" customFormat="1" ht="26.25" customHeight="1">
      <c r="A2" s="388"/>
      <c r="B2" s="388"/>
      <c r="C2" s="388"/>
      <c r="D2" s="388"/>
      <c r="E2" s="388"/>
      <c r="F2" s="388"/>
      <c r="G2" s="388"/>
      <c r="H2" s="388"/>
      <c r="I2" s="388"/>
      <c r="J2" s="388"/>
      <c r="K2" s="388"/>
      <c r="L2" s="5" t="s">
        <v>138</v>
      </c>
      <c r="M2" s="6"/>
      <c r="W2" s="389" t="s">
        <v>78</v>
      </c>
      <c r="X2" s="390"/>
      <c r="Y2" s="205"/>
      <c r="Z2" s="391"/>
      <c r="AA2" s="391"/>
    </row>
    <row r="3" spans="1:27" s="2" customFormat="1" ht="21.75" customHeight="1">
      <c r="A3" s="7" t="s">
        <v>139</v>
      </c>
      <c r="B3" s="7"/>
      <c r="C3" s="7"/>
      <c r="D3" s="392"/>
      <c r="E3" s="392"/>
      <c r="F3" s="392"/>
      <c r="L3" s="8"/>
    </row>
    <row r="4" spans="1:27" s="2" customFormat="1" ht="21.75" customHeight="1">
      <c r="A4" s="9" t="s">
        <v>47</v>
      </c>
      <c r="B4" s="9"/>
      <c r="C4" s="9"/>
      <c r="D4" s="396"/>
      <c r="E4" s="396"/>
      <c r="F4" s="396"/>
      <c r="G4" s="181" t="s">
        <v>48</v>
      </c>
      <c r="H4" s="397"/>
      <c r="I4" s="397"/>
      <c r="J4" s="397"/>
      <c r="K4" s="397"/>
      <c r="L4" s="397"/>
      <c r="M4" s="397"/>
    </row>
    <row r="5" spans="1:27" s="2" customFormat="1" ht="21.75" customHeight="1">
      <c r="A5" s="9" t="s">
        <v>86</v>
      </c>
      <c r="B5" s="9"/>
      <c r="C5" s="9"/>
      <c r="D5" s="396"/>
      <c r="E5" s="396"/>
      <c r="F5" s="396"/>
      <c r="G5" s="180" t="s">
        <v>27</v>
      </c>
      <c r="H5" s="398" t="s">
        <v>59</v>
      </c>
      <c r="I5" s="398"/>
      <c r="J5" s="399"/>
      <c r="K5" s="399"/>
      <c r="L5" s="399"/>
      <c r="M5" s="399"/>
    </row>
    <row r="6" spans="1:27" s="2" customFormat="1"/>
    <row r="7" spans="1:27" s="2" customFormat="1" ht="20.100000000000001" customHeight="1">
      <c r="A7" s="364" t="s">
        <v>37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6" t="s">
        <v>53</v>
      </c>
      <c r="N7" s="367"/>
      <c r="O7" s="367"/>
      <c r="P7" s="367"/>
      <c r="Q7" s="368"/>
      <c r="R7" s="393" t="s">
        <v>54</v>
      </c>
      <c r="S7" s="394"/>
      <c r="T7" s="395" t="s">
        <v>55</v>
      </c>
      <c r="U7" s="395"/>
      <c r="V7" s="395"/>
      <c r="W7" s="395"/>
      <c r="X7" s="395" t="s">
        <v>56</v>
      </c>
      <c r="Y7" s="395"/>
      <c r="Z7" s="395"/>
      <c r="AA7" s="395"/>
    </row>
    <row r="8" spans="1:27" s="2" customFormat="1" ht="9" customHeight="1">
      <c r="A8" s="405"/>
      <c r="B8" s="406"/>
      <c r="C8" s="406"/>
      <c r="D8" s="406"/>
      <c r="E8" s="406"/>
      <c r="F8" s="406"/>
      <c r="G8" s="406"/>
      <c r="H8" s="406"/>
      <c r="I8" s="406"/>
      <c r="J8" s="406"/>
      <c r="K8" s="406"/>
      <c r="L8" s="407"/>
      <c r="M8" s="414" t="s">
        <v>88</v>
      </c>
      <c r="N8" s="416"/>
      <c r="O8" s="416"/>
      <c r="P8" s="416"/>
      <c r="Q8" s="417"/>
      <c r="R8" s="420"/>
      <c r="S8" s="420"/>
      <c r="T8" s="421" t="e">
        <f>X8/R8</f>
        <v>#DIV/0!</v>
      </c>
      <c r="U8" s="421"/>
      <c r="V8" s="421"/>
      <c r="W8" s="421"/>
      <c r="X8" s="450">
        <f>AA61</f>
        <v>0</v>
      </c>
      <c r="Y8" s="450"/>
      <c r="Z8" s="450"/>
      <c r="AA8" s="450"/>
    </row>
    <row r="9" spans="1:27" s="2" customFormat="1" ht="9" customHeight="1">
      <c r="A9" s="408"/>
      <c r="B9" s="409"/>
      <c r="C9" s="409"/>
      <c r="D9" s="409"/>
      <c r="E9" s="409"/>
      <c r="F9" s="409"/>
      <c r="G9" s="409"/>
      <c r="H9" s="409"/>
      <c r="I9" s="409"/>
      <c r="J9" s="409"/>
      <c r="K9" s="409"/>
      <c r="L9" s="410"/>
      <c r="M9" s="415"/>
      <c r="N9" s="418"/>
      <c r="O9" s="418"/>
      <c r="P9" s="418"/>
      <c r="Q9" s="419"/>
      <c r="R9" s="420"/>
      <c r="S9" s="420"/>
      <c r="T9" s="421"/>
      <c r="U9" s="421"/>
      <c r="V9" s="421"/>
      <c r="W9" s="421"/>
      <c r="X9" s="450"/>
      <c r="Y9" s="450"/>
      <c r="Z9" s="450"/>
      <c r="AA9" s="450"/>
    </row>
    <row r="10" spans="1:27" s="2" customFormat="1" ht="9" customHeight="1">
      <c r="A10" s="411"/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3"/>
      <c r="M10" s="451" t="s">
        <v>89</v>
      </c>
      <c r="N10" s="400"/>
      <c r="O10" s="401"/>
      <c r="P10" s="401"/>
      <c r="Q10" s="402"/>
      <c r="R10" s="420"/>
      <c r="S10" s="420"/>
      <c r="T10" s="421"/>
      <c r="U10" s="421"/>
      <c r="V10" s="421"/>
      <c r="W10" s="421"/>
      <c r="X10" s="450"/>
      <c r="Y10" s="450"/>
      <c r="Z10" s="450"/>
      <c r="AA10" s="450"/>
    </row>
    <row r="11" spans="1:27" s="2" customFormat="1" ht="9" customHeight="1">
      <c r="A11" s="369"/>
      <c r="B11" s="370"/>
      <c r="C11" s="370"/>
      <c r="D11" s="370"/>
      <c r="E11" s="370"/>
      <c r="F11" s="370"/>
      <c r="G11" s="370"/>
      <c r="H11" s="370"/>
      <c r="I11" s="370"/>
      <c r="J11" s="370"/>
      <c r="K11" s="370"/>
      <c r="L11" s="371"/>
      <c r="M11" s="452"/>
      <c r="N11" s="403"/>
      <c r="O11" s="403"/>
      <c r="P11" s="403"/>
      <c r="Q11" s="404"/>
      <c r="R11" s="420"/>
      <c r="S11" s="420"/>
      <c r="T11" s="421"/>
      <c r="U11" s="421"/>
      <c r="V11" s="421"/>
      <c r="W11" s="421"/>
      <c r="X11" s="450"/>
      <c r="Y11" s="450"/>
      <c r="Z11" s="450"/>
      <c r="AA11" s="450"/>
    </row>
    <row r="12" spans="1:27" s="2" customFormat="1" ht="9" customHeight="1">
      <c r="A12" s="372"/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4"/>
      <c r="M12" s="378"/>
      <c r="N12" s="379"/>
      <c r="O12" s="379"/>
      <c r="P12" s="379"/>
      <c r="Q12" s="380"/>
      <c r="R12" s="420"/>
      <c r="S12" s="420"/>
      <c r="T12" s="421"/>
      <c r="U12" s="421"/>
      <c r="V12" s="421"/>
      <c r="W12" s="421"/>
      <c r="X12" s="450"/>
      <c r="Y12" s="450"/>
      <c r="Z12" s="450"/>
      <c r="AA12" s="450"/>
    </row>
    <row r="13" spans="1:27" s="2" customFormat="1" ht="9" customHeight="1">
      <c r="A13" s="375"/>
      <c r="B13" s="376"/>
      <c r="C13" s="376"/>
      <c r="D13" s="376"/>
      <c r="E13" s="376"/>
      <c r="F13" s="376"/>
      <c r="G13" s="376"/>
      <c r="H13" s="376"/>
      <c r="I13" s="376"/>
      <c r="J13" s="376"/>
      <c r="K13" s="376"/>
      <c r="L13" s="377"/>
      <c r="M13" s="381"/>
      <c r="N13" s="382"/>
      <c r="O13" s="382"/>
      <c r="P13" s="382"/>
      <c r="Q13" s="383"/>
      <c r="R13" s="420"/>
      <c r="S13" s="420"/>
      <c r="T13" s="421"/>
      <c r="U13" s="421"/>
      <c r="V13" s="421"/>
      <c r="W13" s="421"/>
      <c r="X13" s="450"/>
      <c r="Y13" s="450"/>
      <c r="Z13" s="450"/>
      <c r="AA13" s="450"/>
    </row>
    <row r="14" spans="1:27" s="2" customFormat="1" ht="17.25" customHeight="1">
      <c r="A14" s="92"/>
      <c r="B14" s="422" t="s">
        <v>43</v>
      </c>
      <c r="C14" s="422"/>
      <c r="D14" s="422"/>
      <c r="E14" s="422"/>
      <c r="F14" s="422"/>
      <c r="G14" s="422"/>
      <c r="H14" s="422"/>
      <c r="I14" s="422"/>
      <c r="J14" s="422"/>
      <c r="K14" s="422"/>
      <c r="L14" s="422"/>
      <c r="M14" s="423" t="s">
        <v>55</v>
      </c>
      <c r="N14" s="424"/>
      <c r="O14" s="93" t="s">
        <v>39</v>
      </c>
      <c r="P14" s="423"/>
      <c r="Q14" s="425"/>
      <c r="R14" s="94" t="s">
        <v>42</v>
      </c>
      <c r="S14" s="92" t="s">
        <v>125</v>
      </c>
      <c r="T14" s="424" t="s">
        <v>60</v>
      </c>
      <c r="U14" s="424"/>
      <c r="V14" s="422"/>
      <c r="W14" s="423"/>
      <c r="X14" s="423" t="s">
        <v>44</v>
      </c>
      <c r="Y14" s="424"/>
      <c r="Z14" s="423" t="s">
        <v>30</v>
      </c>
      <c r="AA14" s="424"/>
    </row>
    <row r="15" spans="1:27" s="2" customFormat="1" ht="17.25" customHeight="1">
      <c r="A15" s="426" t="s">
        <v>94</v>
      </c>
      <c r="B15" s="428"/>
      <c r="C15" s="429"/>
      <c r="D15" s="429"/>
      <c r="E15" s="429"/>
      <c r="F15" s="429"/>
      <c r="G15" s="429"/>
      <c r="H15" s="429"/>
      <c r="I15" s="429"/>
      <c r="J15" s="430"/>
      <c r="K15" s="148"/>
      <c r="L15" s="46" t="s">
        <v>82</v>
      </c>
      <c r="M15" s="431"/>
      <c r="N15" s="432"/>
      <c r="O15" s="216"/>
      <c r="P15" s="433">
        <f>K15*M15</f>
        <v>0</v>
      </c>
      <c r="Q15" s="434"/>
      <c r="R15" s="62"/>
      <c r="S15" s="57"/>
      <c r="T15" s="446">
        <f t="shared" ref="T15:T23" si="0">K15</f>
        <v>0</v>
      </c>
      <c r="U15" s="447"/>
      <c r="V15" s="447"/>
      <c r="W15" s="52" t="s">
        <v>83</v>
      </c>
      <c r="X15" s="444"/>
      <c r="Y15" s="445"/>
      <c r="Z15" s="444">
        <f>T15*X15</f>
        <v>0</v>
      </c>
      <c r="AA15" s="445"/>
    </row>
    <row r="16" spans="1:27" s="2" customFormat="1" ht="17.25" customHeight="1">
      <c r="A16" s="426"/>
      <c r="B16" s="435"/>
      <c r="C16" s="436"/>
      <c r="D16" s="436"/>
      <c r="E16" s="436"/>
      <c r="F16" s="436"/>
      <c r="G16" s="436"/>
      <c r="H16" s="436"/>
      <c r="I16" s="436"/>
      <c r="J16" s="437"/>
      <c r="K16" s="149"/>
      <c r="L16" s="47" t="s">
        <v>83</v>
      </c>
      <c r="M16" s="438"/>
      <c r="N16" s="439"/>
      <c r="O16" s="213"/>
      <c r="P16" s="440">
        <f>K16*M16</f>
        <v>0</v>
      </c>
      <c r="Q16" s="441"/>
      <c r="R16" s="63"/>
      <c r="S16" s="57"/>
      <c r="T16" s="448">
        <f t="shared" si="0"/>
        <v>0</v>
      </c>
      <c r="U16" s="449"/>
      <c r="V16" s="449"/>
      <c r="W16" s="50" t="s">
        <v>83</v>
      </c>
      <c r="X16" s="442"/>
      <c r="Y16" s="443"/>
      <c r="Z16" s="442">
        <f>T16*X16</f>
        <v>0</v>
      </c>
      <c r="AA16" s="443"/>
    </row>
    <row r="17" spans="1:34" s="2" customFormat="1" ht="17.25" customHeight="1">
      <c r="A17" s="426"/>
      <c r="B17" s="435"/>
      <c r="C17" s="436"/>
      <c r="D17" s="436"/>
      <c r="E17" s="436"/>
      <c r="F17" s="436"/>
      <c r="G17" s="436"/>
      <c r="H17" s="436"/>
      <c r="I17" s="436"/>
      <c r="J17" s="437"/>
      <c r="K17" s="149"/>
      <c r="L17" s="47" t="s">
        <v>83</v>
      </c>
      <c r="M17" s="438"/>
      <c r="N17" s="439"/>
      <c r="O17" s="213"/>
      <c r="P17" s="440">
        <f t="shared" ref="P17:P23" si="1">K17*M17</f>
        <v>0</v>
      </c>
      <c r="Q17" s="441"/>
      <c r="R17" s="63"/>
      <c r="S17" s="57"/>
      <c r="T17" s="448">
        <f t="shared" si="0"/>
        <v>0</v>
      </c>
      <c r="U17" s="449"/>
      <c r="V17" s="449"/>
      <c r="W17" s="50" t="s">
        <v>83</v>
      </c>
      <c r="X17" s="442"/>
      <c r="Y17" s="443"/>
      <c r="Z17" s="442">
        <f t="shared" ref="Z17:Z23" si="2">T17*X17</f>
        <v>0</v>
      </c>
      <c r="AA17" s="443"/>
    </row>
    <row r="18" spans="1:34" s="2" customFormat="1" ht="17.25" customHeight="1">
      <c r="A18" s="426"/>
      <c r="B18" s="435"/>
      <c r="C18" s="436"/>
      <c r="D18" s="436"/>
      <c r="E18" s="436"/>
      <c r="F18" s="436"/>
      <c r="G18" s="436"/>
      <c r="H18" s="436"/>
      <c r="I18" s="436"/>
      <c r="J18" s="437"/>
      <c r="K18" s="149"/>
      <c r="L18" s="47" t="s">
        <v>83</v>
      </c>
      <c r="M18" s="438"/>
      <c r="N18" s="439"/>
      <c r="O18" s="213"/>
      <c r="P18" s="440">
        <f t="shared" si="1"/>
        <v>0</v>
      </c>
      <c r="Q18" s="441"/>
      <c r="R18" s="63"/>
      <c r="S18" s="57"/>
      <c r="T18" s="448">
        <f t="shared" si="0"/>
        <v>0</v>
      </c>
      <c r="U18" s="449"/>
      <c r="V18" s="449"/>
      <c r="W18" s="50" t="s">
        <v>83</v>
      </c>
      <c r="X18" s="442"/>
      <c r="Y18" s="443"/>
      <c r="Z18" s="442">
        <f t="shared" si="2"/>
        <v>0</v>
      </c>
      <c r="AA18" s="443"/>
    </row>
    <row r="19" spans="1:34" s="2" customFormat="1" ht="17.25" customHeight="1">
      <c r="A19" s="426"/>
      <c r="B19" s="435"/>
      <c r="C19" s="436"/>
      <c r="D19" s="436"/>
      <c r="E19" s="436"/>
      <c r="F19" s="436"/>
      <c r="G19" s="436"/>
      <c r="H19" s="436"/>
      <c r="I19" s="436"/>
      <c r="J19" s="437"/>
      <c r="K19" s="149"/>
      <c r="L19" s="47" t="s">
        <v>83</v>
      </c>
      <c r="M19" s="438"/>
      <c r="N19" s="439"/>
      <c r="O19" s="213"/>
      <c r="P19" s="440">
        <f t="shared" si="1"/>
        <v>0</v>
      </c>
      <c r="Q19" s="441"/>
      <c r="R19" s="63"/>
      <c r="S19" s="57"/>
      <c r="T19" s="448">
        <f t="shared" si="0"/>
        <v>0</v>
      </c>
      <c r="U19" s="449"/>
      <c r="V19" s="449"/>
      <c r="W19" s="50" t="s">
        <v>83</v>
      </c>
      <c r="X19" s="442"/>
      <c r="Y19" s="443"/>
      <c r="Z19" s="442">
        <f t="shared" si="2"/>
        <v>0</v>
      </c>
      <c r="AA19" s="443"/>
    </row>
    <row r="20" spans="1:34" s="2" customFormat="1" ht="17.25" customHeight="1">
      <c r="A20" s="426"/>
      <c r="B20" s="435"/>
      <c r="C20" s="436"/>
      <c r="D20" s="436"/>
      <c r="E20" s="436"/>
      <c r="F20" s="436"/>
      <c r="G20" s="436"/>
      <c r="H20" s="436"/>
      <c r="I20" s="436"/>
      <c r="J20" s="437"/>
      <c r="K20" s="149"/>
      <c r="L20" s="47" t="s">
        <v>83</v>
      </c>
      <c r="M20" s="438"/>
      <c r="N20" s="439"/>
      <c r="O20" s="213"/>
      <c r="P20" s="440">
        <f t="shared" si="1"/>
        <v>0</v>
      </c>
      <c r="Q20" s="441"/>
      <c r="R20" s="63"/>
      <c r="S20" s="57"/>
      <c r="T20" s="448">
        <f t="shared" si="0"/>
        <v>0</v>
      </c>
      <c r="U20" s="449"/>
      <c r="V20" s="449"/>
      <c r="W20" s="50" t="s">
        <v>83</v>
      </c>
      <c r="X20" s="442"/>
      <c r="Y20" s="443"/>
      <c r="Z20" s="442">
        <f t="shared" si="2"/>
        <v>0</v>
      </c>
      <c r="AA20" s="443"/>
    </row>
    <row r="21" spans="1:34" s="2" customFormat="1" ht="17.25" customHeight="1">
      <c r="A21" s="426"/>
      <c r="B21" s="435"/>
      <c r="C21" s="436"/>
      <c r="D21" s="436"/>
      <c r="E21" s="436"/>
      <c r="F21" s="436"/>
      <c r="G21" s="436"/>
      <c r="H21" s="436"/>
      <c r="I21" s="436"/>
      <c r="J21" s="437"/>
      <c r="K21" s="149"/>
      <c r="L21" s="47" t="s">
        <v>83</v>
      </c>
      <c r="M21" s="438"/>
      <c r="N21" s="439"/>
      <c r="O21" s="213"/>
      <c r="P21" s="440">
        <f t="shared" si="1"/>
        <v>0</v>
      </c>
      <c r="Q21" s="441"/>
      <c r="R21" s="63"/>
      <c r="S21" s="57"/>
      <c r="T21" s="448">
        <f t="shared" si="0"/>
        <v>0</v>
      </c>
      <c r="U21" s="449"/>
      <c r="V21" s="449"/>
      <c r="W21" s="50" t="s">
        <v>83</v>
      </c>
      <c r="X21" s="442"/>
      <c r="Y21" s="443"/>
      <c r="Z21" s="442">
        <f t="shared" si="2"/>
        <v>0</v>
      </c>
      <c r="AA21" s="443"/>
    </row>
    <row r="22" spans="1:34" s="2" customFormat="1" ht="17.25" customHeight="1">
      <c r="A22" s="426"/>
      <c r="B22" s="435"/>
      <c r="C22" s="436"/>
      <c r="D22" s="436"/>
      <c r="E22" s="436"/>
      <c r="F22" s="436"/>
      <c r="G22" s="436"/>
      <c r="H22" s="436"/>
      <c r="I22" s="436"/>
      <c r="J22" s="437"/>
      <c r="K22" s="149"/>
      <c r="L22" s="47" t="s">
        <v>83</v>
      </c>
      <c r="M22" s="438"/>
      <c r="N22" s="439"/>
      <c r="O22" s="213"/>
      <c r="P22" s="440">
        <f t="shared" si="1"/>
        <v>0</v>
      </c>
      <c r="Q22" s="441"/>
      <c r="R22" s="63"/>
      <c r="S22" s="57"/>
      <c r="T22" s="448">
        <f t="shared" si="0"/>
        <v>0</v>
      </c>
      <c r="U22" s="449"/>
      <c r="V22" s="449"/>
      <c r="W22" s="50" t="s">
        <v>83</v>
      </c>
      <c r="X22" s="442"/>
      <c r="Y22" s="443"/>
      <c r="Z22" s="442">
        <f t="shared" si="2"/>
        <v>0</v>
      </c>
      <c r="AA22" s="443"/>
    </row>
    <row r="23" spans="1:34" s="2" customFormat="1" ht="17.25" customHeight="1">
      <c r="A23" s="426"/>
      <c r="B23" s="465"/>
      <c r="C23" s="466"/>
      <c r="D23" s="466"/>
      <c r="E23" s="466"/>
      <c r="F23" s="466"/>
      <c r="G23" s="466"/>
      <c r="H23" s="466"/>
      <c r="I23" s="466"/>
      <c r="J23" s="467"/>
      <c r="K23" s="150"/>
      <c r="L23" s="48" t="s">
        <v>83</v>
      </c>
      <c r="M23" s="479"/>
      <c r="N23" s="480"/>
      <c r="O23" s="215"/>
      <c r="P23" s="440">
        <f t="shared" si="1"/>
        <v>0</v>
      </c>
      <c r="Q23" s="441"/>
      <c r="R23" s="64"/>
      <c r="S23" s="58"/>
      <c r="T23" s="448">
        <f t="shared" si="0"/>
        <v>0</v>
      </c>
      <c r="U23" s="449"/>
      <c r="V23" s="449"/>
      <c r="W23" s="50" t="s">
        <v>83</v>
      </c>
      <c r="X23" s="442"/>
      <c r="Y23" s="443"/>
      <c r="Z23" s="442">
        <f t="shared" si="2"/>
        <v>0</v>
      </c>
      <c r="AA23" s="443"/>
    </row>
    <row r="24" spans="1:34" s="2" customFormat="1" ht="17.25" customHeight="1">
      <c r="A24" s="427"/>
      <c r="B24" s="455"/>
      <c r="C24" s="456"/>
      <c r="D24" s="456"/>
      <c r="E24" s="456"/>
      <c r="F24" s="456"/>
      <c r="G24" s="456"/>
      <c r="H24" s="456"/>
      <c r="I24" s="456"/>
      <c r="J24" s="456"/>
      <c r="K24" s="456"/>
      <c r="L24" s="457"/>
      <c r="M24" s="458" t="s">
        <v>3</v>
      </c>
      <c r="N24" s="459"/>
      <c r="O24" s="460">
        <f>SUM(P15:Q23)</f>
        <v>0</v>
      </c>
      <c r="P24" s="461"/>
      <c r="Q24" s="462"/>
      <c r="R24" s="65"/>
      <c r="S24" s="59"/>
      <c r="T24" s="453"/>
      <c r="U24" s="454"/>
      <c r="V24" s="454"/>
      <c r="W24" s="54"/>
      <c r="X24" s="463"/>
      <c r="Y24" s="464"/>
      <c r="Z24" s="442"/>
      <c r="AA24" s="443"/>
    </row>
    <row r="25" spans="1:34" s="2" customFormat="1" ht="17.25" customHeight="1">
      <c r="A25" s="468" t="s">
        <v>10</v>
      </c>
      <c r="B25" s="469"/>
      <c r="C25" s="470"/>
      <c r="D25" s="470"/>
      <c r="E25" s="471"/>
      <c r="F25" s="131"/>
      <c r="G25" s="66"/>
      <c r="H25" s="137"/>
      <c r="I25" s="137"/>
      <c r="J25" s="67" t="s">
        <v>99</v>
      </c>
      <c r="K25" s="148"/>
      <c r="L25" s="46" t="s">
        <v>100</v>
      </c>
      <c r="M25" s="431"/>
      <c r="N25" s="432"/>
      <c r="O25" s="212"/>
      <c r="P25" s="433">
        <f>(H25+I25)*K25*M25</f>
        <v>0</v>
      </c>
      <c r="Q25" s="434"/>
      <c r="R25" s="68"/>
      <c r="S25" s="57"/>
      <c r="T25" s="140">
        <f>H25</f>
        <v>0</v>
      </c>
      <c r="U25" s="163">
        <f t="shared" ref="T25:U29" si="3">I25</f>
        <v>0</v>
      </c>
      <c r="V25" s="52" t="s">
        <v>0</v>
      </c>
      <c r="W25" s="55">
        <f>K25</f>
        <v>0</v>
      </c>
      <c r="X25" s="488"/>
      <c r="Y25" s="489"/>
      <c r="Z25" s="444">
        <f>((T25+U25)*W25)*X25</f>
        <v>0</v>
      </c>
      <c r="AA25" s="445"/>
      <c r="AB25" s="481" t="s">
        <v>18</v>
      </c>
    </row>
    <row r="26" spans="1:34" s="2" customFormat="1" ht="17.25" customHeight="1">
      <c r="A26" s="426"/>
      <c r="B26" s="435"/>
      <c r="C26" s="436"/>
      <c r="D26" s="436"/>
      <c r="E26" s="437"/>
      <c r="F26" s="130"/>
      <c r="G26" s="69"/>
      <c r="H26" s="138"/>
      <c r="I26" s="138"/>
      <c r="J26" s="70" t="s">
        <v>99</v>
      </c>
      <c r="K26" s="148"/>
      <c r="L26" s="47" t="s">
        <v>100</v>
      </c>
      <c r="M26" s="438"/>
      <c r="N26" s="439"/>
      <c r="O26" s="213"/>
      <c r="P26" s="440">
        <f>(H26+I26)*K26*M26</f>
        <v>0</v>
      </c>
      <c r="Q26" s="441"/>
      <c r="R26" s="63"/>
      <c r="S26" s="60"/>
      <c r="T26" s="141">
        <f t="shared" si="3"/>
        <v>0</v>
      </c>
      <c r="U26" s="143">
        <f t="shared" si="3"/>
        <v>0</v>
      </c>
      <c r="V26" s="50" t="s">
        <v>0</v>
      </c>
      <c r="W26" s="55">
        <f>K26</f>
        <v>0</v>
      </c>
      <c r="X26" s="482"/>
      <c r="Y26" s="483"/>
      <c r="Z26" s="442">
        <f>((T26+U26)*W26)*X26</f>
        <v>0</v>
      </c>
      <c r="AA26" s="443"/>
      <c r="AB26" s="481"/>
    </row>
    <row r="27" spans="1:34" s="2" customFormat="1" ht="17.25" customHeight="1">
      <c r="A27" s="426"/>
      <c r="B27" s="435"/>
      <c r="C27" s="436"/>
      <c r="D27" s="436"/>
      <c r="E27" s="437"/>
      <c r="F27" s="130"/>
      <c r="G27" s="69"/>
      <c r="H27" s="138"/>
      <c r="I27" s="138"/>
      <c r="J27" s="70" t="s">
        <v>99</v>
      </c>
      <c r="K27" s="148"/>
      <c r="L27" s="47" t="s">
        <v>100</v>
      </c>
      <c r="M27" s="438"/>
      <c r="N27" s="439"/>
      <c r="O27" s="213"/>
      <c r="P27" s="440">
        <f>(H27+I27)*K27*M27</f>
        <v>0</v>
      </c>
      <c r="Q27" s="441"/>
      <c r="R27" s="63"/>
      <c r="S27" s="60"/>
      <c r="T27" s="141">
        <f t="shared" si="3"/>
        <v>0</v>
      </c>
      <c r="U27" s="143">
        <f t="shared" si="3"/>
        <v>0</v>
      </c>
      <c r="V27" s="50" t="s">
        <v>0</v>
      </c>
      <c r="W27" s="55">
        <f>K27</f>
        <v>0</v>
      </c>
      <c r="X27" s="482"/>
      <c r="Y27" s="483"/>
      <c r="Z27" s="442">
        <f>((T27+U27)*W27)*X27</f>
        <v>0</v>
      </c>
      <c r="AA27" s="443"/>
      <c r="AB27" s="481"/>
      <c r="AG27" s="1"/>
      <c r="AH27" s="1"/>
    </row>
    <row r="28" spans="1:34" s="2" customFormat="1" ht="17.25" customHeight="1">
      <c r="A28" s="426"/>
      <c r="B28" s="435"/>
      <c r="C28" s="436"/>
      <c r="D28" s="436"/>
      <c r="E28" s="437"/>
      <c r="F28" s="130"/>
      <c r="G28" s="69"/>
      <c r="H28" s="138"/>
      <c r="I28" s="138"/>
      <c r="J28" s="70" t="s">
        <v>99</v>
      </c>
      <c r="K28" s="148"/>
      <c r="L28" s="47" t="s">
        <v>100</v>
      </c>
      <c r="M28" s="438"/>
      <c r="N28" s="439"/>
      <c r="O28" s="213"/>
      <c r="P28" s="440">
        <f>(H28+I28)*K28*M28</f>
        <v>0</v>
      </c>
      <c r="Q28" s="441"/>
      <c r="R28" s="63"/>
      <c r="S28" s="60"/>
      <c r="T28" s="141">
        <f t="shared" si="3"/>
        <v>0</v>
      </c>
      <c r="U28" s="143">
        <f t="shared" si="3"/>
        <v>0</v>
      </c>
      <c r="V28" s="50" t="s">
        <v>0</v>
      </c>
      <c r="W28" s="55">
        <f>K28</f>
        <v>0</v>
      </c>
      <c r="X28" s="482"/>
      <c r="Y28" s="483"/>
      <c r="Z28" s="442">
        <f>((T28+U28)*W28)*X28</f>
        <v>0</v>
      </c>
      <c r="AA28" s="443"/>
      <c r="AB28" s="481"/>
    </row>
    <row r="29" spans="1:34" s="2" customFormat="1" ht="17.25" customHeight="1">
      <c r="A29" s="426"/>
      <c r="B29" s="474"/>
      <c r="C29" s="475"/>
      <c r="D29" s="475"/>
      <c r="E29" s="476"/>
      <c r="F29" s="132"/>
      <c r="G29" s="71"/>
      <c r="H29" s="139"/>
      <c r="I29" s="139"/>
      <c r="J29" s="70" t="s">
        <v>99</v>
      </c>
      <c r="K29" s="147"/>
      <c r="L29" s="49" t="s">
        <v>100</v>
      </c>
      <c r="M29" s="477"/>
      <c r="N29" s="478"/>
      <c r="O29" s="214"/>
      <c r="P29" s="490">
        <f>(H29+I29)*K29*M29</f>
        <v>0</v>
      </c>
      <c r="Q29" s="491"/>
      <c r="R29" s="72"/>
      <c r="S29" s="61"/>
      <c r="T29" s="142">
        <f t="shared" si="3"/>
        <v>0</v>
      </c>
      <c r="U29" s="164">
        <f t="shared" si="3"/>
        <v>0</v>
      </c>
      <c r="V29" s="51" t="s">
        <v>0</v>
      </c>
      <c r="W29" s="165">
        <f>K29</f>
        <v>0</v>
      </c>
      <c r="X29" s="484"/>
      <c r="Y29" s="485"/>
      <c r="Z29" s="486">
        <f>((T29+U29)*W29)*X29</f>
        <v>0</v>
      </c>
      <c r="AA29" s="487"/>
      <c r="AB29" s="481"/>
    </row>
    <row r="30" spans="1:34" s="2" customFormat="1" ht="17.25" customHeight="1">
      <c r="A30" s="426"/>
      <c r="B30" s="428"/>
      <c r="C30" s="429"/>
      <c r="D30" s="429"/>
      <c r="E30" s="429"/>
      <c r="F30" s="429"/>
      <c r="G30" s="429"/>
      <c r="H30" s="429"/>
      <c r="I30" s="429"/>
      <c r="J30" s="430"/>
      <c r="K30" s="148"/>
      <c r="L30" s="47" t="s">
        <v>83</v>
      </c>
      <c r="M30" s="472"/>
      <c r="N30" s="473"/>
      <c r="O30" s="212"/>
      <c r="P30" s="433">
        <f>K30*M30</f>
        <v>0</v>
      </c>
      <c r="Q30" s="434"/>
      <c r="R30" s="68"/>
      <c r="S30" s="57"/>
      <c r="T30" s="499">
        <f>K30</f>
        <v>0</v>
      </c>
      <c r="U30" s="500"/>
      <c r="V30" s="500"/>
      <c r="W30" s="52" t="s">
        <v>83</v>
      </c>
      <c r="X30" s="444"/>
      <c r="Y30" s="445"/>
      <c r="Z30" s="444">
        <f>T30*X30</f>
        <v>0</v>
      </c>
      <c r="AA30" s="445"/>
      <c r="AB30" s="494" t="s">
        <v>67</v>
      </c>
      <c r="AG30" s="1"/>
      <c r="AH30" s="1"/>
    </row>
    <row r="31" spans="1:34" s="2" customFormat="1" ht="17.25" customHeight="1">
      <c r="A31" s="426"/>
      <c r="B31" s="435"/>
      <c r="C31" s="436"/>
      <c r="D31" s="436"/>
      <c r="E31" s="436"/>
      <c r="F31" s="436"/>
      <c r="G31" s="436"/>
      <c r="H31" s="436"/>
      <c r="I31" s="436"/>
      <c r="J31" s="437"/>
      <c r="K31" s="149"/>
      <c r="L31" s="47" t="s">
        <v>83</v>
      </c>
      <c r="M31" s="495"/>
      <c r="N31" s="496"/>
      <c r="O31" s="213"/>
      <c r="P31" s="440">
        <f>K31*M31</f>
        <v>0</v>
      </c>
      <c r="Q31" s="441"/>
      <c r="R31" s="63"/>
      <c r="S31" s="60"/>
      <c r="T31" s="497">
        <f>K31</f>
        <v>0</v>
      </c>
      <c r="U31" s="498"/>
      <c r="V31" s="498"/>
      <c r="W31" s="50" t="s">
        <v>83</v>
      </c>
      <c r="X31" s="442"/>
      <c r="Y31" s="443"/>
      <c r="Z31" s="442">
        <f>X31*T31</f>
        <v>0</v>
      </c>
      <c r="AA31" s="443"/>
      <c r="AB31" s="494"/>
      <c r="AG31" s="1"/>
      <c r="AH31" s="1"/>
    </row>
    <row r="32" spans="1:34" s="2" customFormat="1" ht="17.25" customHeight="1">
      <c r="A32" s="426"/>
      <c r="B32" s="465"/>
      <c r="C32" s="466"/>
      <c r="D32" s="466"/>
      <c r="E32" s="466"/>
      <c r="F32" s="466"/>
      <c r="G32" s="466"/>
      <c r="H32" s="466"/>
      <c r="I32" s="466"/>
      <c r="J32" s="467"/>
      <c r="K32" s="150"/>
      <c r="L32" s="48" t="s">
        <v>83</v>
      </c>
      <c r="M32" s="477"/>
      <c r="N32" s="478"/>
      <c r="O32" s="215"/>
      <c r="P32" s="490">
        <f>K32*M32</f>
        <v>0</v>
      </c>
      <c r="Q32" s="491"/>
      <c r="R32" s="73"/>
      <c r="S32" s="60"/>
      <c r="T32" s="497">
        <f>K32</f>
        <v>0</v>
      </c>
      <c r="U32" s="498"/>
      <c r="V32" s="498"/>
      <c r="W32" s="50" t="s">
        <v>83</v>
      </c>
      <c r="X32" s="442"/>
      <c r="Y32" s="443"/>
      <c r="Z32" s="442">
        <f>X32*T32</f>
        <v>0</v>
      </c>
      <c r="AA32" s="443"/>
      <c r="AB32" s="494"/>
      <c r="AG32" s="1"/>
      <c r="AH32" s="1"/>
    </row>
    <row r="33" spans="1:34" s="2" customFormat="1" ht="17.25" customHeight="1">
      <c r="A33" s="427"/>
      <c r="B33" s="455"/>
      <c r="C33" s="456"/>
      <c r="D33" s="456"/>
      <c r="E33" s="456"/>
      <c r="F33" s="456"/>
      <c r="G33" s="456"/>
      <c r="H33" s="456"/>
      <c r="I33" s="456"/>
      <c r="J33" s="456"/>
      <c r="K33" s="456"/>
      <c r="L33" s="457"/>
      <c r="M33" s="458" t="s">
        <v>4</v>
      </c>
      <c r="N33" s="459"/>
      <c r="O33" s="460">
        <f>SUM(P25:Q32)</f>
        <v>0</v>
      </c>
      <c r="P33" s="461"/>
      <c r="Q33" s="462"/>
      <c r="R33" s="65"/>
      <c r="S33" s="61"/>
      <c r="T33" s="492"/>
      <c r="U33" s="493"/>
      <c r="V33" s="493"/>
      <c r="W33" s="54"/>
      <c r="X33" s="463"/>
      <c r="Y33" s="464"/>
      <c r="Z33" s="486"/>
      <c r="AA33" s="487"/>
      <c r="AB33" s="494"/>
      <c r="AG33" s="1"/>
      <c r="AH33" s="1"/>
    </row>
    <row r="34" spans="1:34" s="2" customFormat="1" ht="17.25" customHeight="1">
      <c r="A34" s="427" t="s">
        <v>145</v>
      </c>
      <c r="B34" s="222"/>
      <c r="C34" s="510"/>
      <c r="D34" s="511"/>
      <c r="E34" s="512"/>
      <c r="F34" s="513"/>
      <c r="G34" s="74"/>
      <c r="H34" s="514"/>
      <c r="I34" s="515"/>
      <c r="J34" s="75" t="s">
        <v>68</v>
      </c>
      <c r="K34" s="151"/>
      <c r="L34" s="27" t="s">
        <v>69</v>
      </c>
      <c r="M34" s="507">
        <f>E34*K34/1000</f>
        <v>0</v>
      </c>
      <c r="N34" s="508"/>
      <c r="O34" s="146"/>
      <c r="P34" s="521">
        <f>ROUNDUP(H34*M34,-1)</f>
        <v>0</v>
      </c>
      <c r="Q34" s="522"/>
      <c r="R34" s="68"/>
      <c r="S34" s="57"/>
      <c r="T34" s="446">
        <f>H34</f>
        <v>0</v>
      </c>
      <c r="U34" s="447"/>
      <c r="V34" s="447"/>
      <c r="W34" s="52" t="s">
        <v>68</v>
      </c>
      <c r="X34" s="444"/>
      <c r="Y34" s="445"/>
      <c r="Z34" s="444">
        <f>(X34*E34/1000)*T34</f>
        <v>0</v>
      </c>
      <c r="AA34" s="445"/>
      <c r="AB34" s="533" t="s">
        <v>108</v>
      </c>
      <c r="AG34" s="1"/>
      <c r="AH34" s="1"/>
    </row>
    <row r="35" spans="1:34" s="2" customFormat="1" ht="17.25" customHeight="1">
      <c r="A35" s="509"/>
      <c r="B35" s="223"/>
      <c r="C35" s="501"/>
      <c r="D35" s="502"/>
      <c r="E35" s="503"/>
      <c r="F35" s="504"/>
      <c r="G35" s="76"/>
      <c r="H35" s="505"/>
      <c r="I35" s="506"/>
      <c r="J35" s="75" t="s">
        <v>68</v>
      </c>
      <c r="K35" s="152"/>
      <c r="L35" s="28" t="s">
        <v>70</v>
      </c>
      <c r="M35" s="507">
        <f>E35*K35/1000</f>
        <v>0</v>
      </c>
      <c r="N35" s="508"/>
      <c r="O35" s="144"/>
      <c r="P35" s="521">
        <f>ROUNDUP(H35*M35,-1)</f>
        <v>0</v>
      </c>
      <c r="Q35" s="522"/>
      <c r="R35" s="63"/>
      <c r="S35" s="57"/>
      <c r="T35" s="523">
        <f>H35</f>
        <v>0</v>
      </c>
      <c r="U35" s="524"/>
      <c r="V35" s="524"/>
      <c r="W35" s="50" t="s">
        <v>109</v>
      </c>
      <c r="X35" s="442"/>
      <c r="Y35" s="443"/>
      <c r="Z35" s="442">
        <f>(X35*E35/1000)*T35</f>
        <v>0</v>
      </c>
      <c r="AA35" s="443"/>
      <c r="AB35" s="533"/>
      <c r="AG35" s="1"/>
      <c r="AH35" s="1"/>
    </row>
    <row r="36" spans="1:34" s="2" customFormat="1" ht="17.25" customHeight="1">
      <c r="A36" s="509"/>
      <c r="B36" s="223"/>
      <c r="C36" s="501"/>
      <c r="D36" s="502"/>
      <c r="E36" s="503"/>
      <c r="F36" s="504"/>
      <c r="G36" s="76"/>
      <c r="H36" s="505"/>
      <c r="I36" s="506"/>
      <c r="J36" s="75" t="s">
        <v>68</v>
      </c>
      <c r="K36" s="152"/>
      <c r="L36" s="28" t="s">
        <v>70</v>
      </c>
      <c r="M36" s="507">
        <f>E36*K36/1000</f>
        <v>0</v>
      </c>
      <c r="N36" s="508"/>
      <c r="O36" s="144"/>
      <c r="P36" s="521">
        <f>ROUNDUP(H36*M36,-1)</f>
        <v>0</v>
      </c>
      <c r="Q36" s="522"/>
      <c r="R36" s="63"/>
      <c r="S36" s="57"/>
      <c r="T36" s="523">
        <f>H36</f>
        <v>0</v>
      </c>
      <c r="U36" s="524"/>
      <c r="V36" s="524"/>
      <c r="W36" s="50" t="s">
        <v>109</v>
      </c>
      <c r="X36" s="442"/>
      <c r="Y36" s="443"/>
      <c r="Z36" s="442">
        <f>(X36*E36/1000)*T36</f>
        <v>0</v>
      </c>
      <c r="AA36" s="443"/>
      <c r="AB36" s="533"/>
      <c r="AG36" s="1"/>
      <c r="AH36" s="1"/>
    </row>
    <row r="37" spans="1:34" s="2" customFormat="1" ht="17.25" customHeight="1">
      <c r="A37" s="509"/>
      <c r="B37" s="223"/>
      <c r="C37" s="501"/>
      <c r="D37" s="502"/>
      <c r="E37" s="503"/>
      <c r="F37" s="504"/>
      <c r="G37" s="76"/>
      <c r="H37" s="505"/>
      <c r="I37" s="506"/>
      <c r="J37" s="75" t="s">
        <v>68</v>
      </c>
      <c r="K37" s="153"/>
      <c r="L37" s="53" t="s">
        <v>70</v>
      </c>
      <c r="M37" s="507">
        <f>E37*K37/1000</f>
        <v>0</v>
      </c>
      <c r="N37" s="508"/>
      <c r="O37" s="145"/>
      <c r="P37" s="521">
        <f>ROUNDUP(H37*M37,-1)</f>
        <v>0</v>
      </c>
      <c r="Q37" s="522"/>
      <c r="R37" s="64"/>
      <c r="S37" s="58"/>
      <c r="T37" s="523">
        <f>H37</f>
        <v>0</v>
      </c>
      <c r="U37" s="524"/>
      <c r="V37" s="524"/>
      <c r="W37" s="50" t="s">
        <v>109</v>
      </c>
      <c r="X37" s="442"/>
      <c r="Y37" s="443"/>
      <c r="Z37" s="442">
        <f>(X37*E37/1000)*T37</f>
        <v>0</v>
      </c>
      <c r="AA37" s="443"/>
      <c r="AB37" s="533"/>
      <c r="AG37" s="1"/>
      <c r="AH37" s="1"/>
    </row>
    <row r="38" spans="1:34" s="2" customFormat="1" ht="17.25" customHeight="1">
      <c r="A38" s="509"/>
      <c r="B38" s="516"/>
      <c r="C38" s="517"/>
      <c r="D38" s="517"/>
      <c r="E38" s="517"/>
      <c r="F38" s="518"/>
      <c r="G38" s="518"/>
      <c r="H38" s="518"/>
      <c r="I38" s="518"/>
      <c r="J38" s="517"/>
      <c r="K38" s="517"/>
      <c r="L38" s="519"/>
      <c r="M38" s="520" t="s">
        <v>5</v>
      </c>
      <c r="N38" s="520"/>
      <c r="O38" s="460">
        <f>SUM(P34:Q37)</f>
        <v>0</v>
      </c>
      <c r="P38" s="461"/>
      <c r="Q38" s="462"/>
      <c r="R38" s="64"/>
      <c r="S38" s="59"/>
      <c r="T38" s="453">
        <f>H38</f>
        <v>0</v>
      </c>
      <c r="U38" s="454"/>
      <c r="V38" s="454"/>
      <c r="W38" s="54"/>
      <c r="X38" s="463"/>
      <c r="Y38" s="464"/>
      <c r="Z38" s="525"/>
      <c r="AA38" s="526"/>
      <c r="AB38" s="533"/>
      <c r="AG38" s="1"/>
      <c r="AH38" s="1"/>
    </row>
    <row r="39" spans="1:34" s="2" customFormat="1" ht="17.25" customHeight="1">
      <c r="A39" s="534" t="s">
        <v>71</v>
      </c>
      <c r="B39" s="536"/>
      <c r="C39" s="537"/>
      <c r="D39" s="537"/>
      <c r="E39" s="537"/>
      <c r="F39" s="537"/>
      <c r="G39" s="537"/>
      <c r="H39" s="537"/>
      <c r="I39" s="537"/>
      <c r="J39" s="538"/>
      <c r="K39" s="175"/>
      <c r="L39" s="174" t="s">
        <v>72</v>
      </c>
      <c r="M39" s="539"/>
      <c r="N39" s="540"/>
      <c r="O39" s="259"/>
      <c r="P39" s="259"/>
      <c r="Q39" s="260"/>
      <c r="R39" s="177"/>
      <c r="S39" s="178"/>
      <c r="T39" s="541">
        <f>K39</f>
        <v>0</v>
      </c>
      <c r="U39" s="542"/>
      <c r="V39" s="542"/>
      <c r="W39" s="179" t="s">
        <v>72</v>
      </c>
      <c r="X39" s="531"/>
      <c r="Y39" s="532"/>
      <c r="Z39" s="529">
        <f>T39*X39</f>
        <v>0</v>
      </c>
      <c r="AA39" s="530"/>
      <c r="AG39" s="1"/>
      <c r="AH39" s="1"/>
    </row>
    <row r="40" spans="1:34" s="2" customFormat="1" ht="17.25" customHeight="1">
      <c r="A40" s="535"/>
      <c r="B40" s="536"/>
      <c r="C40" s="537"/>
      <c r="D40" s="537"/>
      <c r="E40" s="537"/>
      <c r="F40" s="537"/>
      <c r="G40" s="537"/>
      <c r="H40" s="537"/>
      <c r="I40" s="537"/>
      <c r="J40" s="538"/>
      <c r="K40" s="175"/>
      <c r="L40" s="174" t="s">
        <v>72</v>
      </c>
      <c r="M40" s="543"/>
      <c r="N40" s="544"/>
      <c r="O40" s="269" t="s">
        <v>93</v>
      </c>
      <c r="P40" s="545">
        <f>(K40*M40)+(K39*M39)</f>
        <v>0</v>
      </c>
      <c r="Q40" s="546"/>
      <c r="R40" s="177"/>
      <c r="S40" s="258"/>
      <c r="T40" s="541">
        <f>K40</f>
        <v>0</v>
      </c>
      <c r="U40" s="542"/>
      <c r="V40" s="542"/>
      <c r="W40" s="179" t="s">
        <v>72</v>
      </c>
      <c r="X40" s="527"/>
      <c r="Y40" s="528"/>
      <c r="Z40" s="529">
        <f>T40*X40</f>
        <v>0</v>
      </c>
      <c r="AA40" s="530"/>
      <c r="AG40" s="1"/>
      <c r="AH40" s="1"/>
    </row>
    <row r="41" spans="1:34" s="2" customFormat="1" ht="17.25" customHeight="1">
      <c r="A41" s="509" t="s">
        <v>87</v>
      </c>
      <c r="B41" s="469"/>
      <c r="C41" s="470"/>
      <c r="D41" s="471"/>
      <c r="E41" s="549"/>
      <c r="F41" s="548"/>
      <c r="G41" s="67" t="s">
        <v>99</v>
      </c>
      <c r="H41" s="137"/>
      <c r="I41" s="137"/>
      <c r="J41" s="67" t="s">
        <v>99</v>
      </c>
      <c r="K41" s="148"/>
      <c r="L41" s="46" t="s">
        <v>100</v>
      </c>
      <c r="M41" s="550"/>
      <c r="N41" s="551"/>
      <c r="O41" s="218"/>
      <c r="P41" s="488">
        <f>IF(E41&gt;5000,ROUNDUP(E41*(H41+I41)*K41*M41,-1),(H41+I41)*K41*M41)</f>
        <v>0</v>
      </c>
      <c r="Q41" s="568"/>
      <c r="R41" s="68"/>
      <c r="S41" s="57"/>
      <c r="T41" s="547">
        <f>E41</f>
        <v>0</v>
      </c>
      <c r="U41" s="548"/>
      <c r="V41" s="52" t="s">
        <v>0</v>
      </c>
      <c r="W41" s="176">
        <f>(H41+I41)*K41</f>
        <v>0</v>
      </c>
      <c r="X41" s="444"/>
      <c r="Y41" s="445"/>
      <c r="Z41" s="444">
        <f>IF(T41&gt;5000,ROUNDUP(T41*K41*X41,-1),W41*X41)</f>
        <v>0</v>
      </c>
      <c r="AA41" s="445"/>
      <c r="AB41" s="564" t="s">
        <v>143</v>
      </c>
      <c r="AG41" s="1"/>
      <c r="AH41" s="1"/>
    </row>
    <row r="42" spans="1:34" s="2" customFormat="1" ht="17.25" customHeight="1">
      <c r="A42" s="509"/>
      <c r="B42" s="435"/>
      <c r="C42" s="436"/>
      <c r="D42" s="437"/>
      <c r="E42" s="559"/>
      <c r="F42" s="560"/>
      <c r="G42" s="70" t="s">
        <v>99</v>
      </c>
      <c r="H42" s="138"/>
      <c r="I42" s="138"/>
      <c r="J42" s="70" t="s">
        <v>99</v>
      </c>
      <c r="K42" s="148"/>
      <c r="L42" s="47" t="s">
        <v>100</v>
      </c>
      <c r="M42" s="561"/>
      <c r="N42" s="562"/>
      <c r="O42" s="217"/>
      <c r="P42" s="482">
        <f t="shared" ref="P42:P47" si="4">IF(E42&gt;5000,ROUNDUP(E42*(H42+I42)*K42*M42,-1),(H42+I42)*K42*M42)</f>
        <v>0</v>
      </c>
      <c r="Q42" s="563"/>
      <c r="R42" s="63"/>
      <c r="S42" s="60"/>
      <c r="T42" s="565">
        <f>E42</f>
        <v>0</v>
      </c>
      <c r="U42" s="560"/>
      <c r="V42" s="50" t="s">
        <v>0</v>
      </c>
      <c r="W42" s="173">
        <f>(H42+I42)*K42</f>
        <v>0</v>
      </c>
      <c r="X42" s="442"/>
      <c r="Y42" s="443"/>
      <c r="Z42" s="442">
        <f>IF(T42&gt;5000,ROUNDUP(T42*K42*X42,-1),W42*X42)</f>
        <v>0</v>
      </c>
      <c r="AA42" s="443"/>
      <c r="AB42" s="564"/>
      <c r="AG42" s="1"/>
      <c r="AH42" s="1"/>
    </row>
    <row r="43" spans="1:34" s="2" customFormat="1" ht="17.25" customHeight="1">
      <c r="A43" s="509"/>
      <c r="B43" s="435"/>
      <c r="C43" s="436"/>
      <c r="D43" s="437"/>
      <c r="E43" s="559"/>
      <c r="F43" s="560"/>
      <c r="G43" s="70" t="s">
        <v>99</v>
      </c>
      <c r="H43" s="138"/>
      <c r="I43" s="138"/>
      <c r="J43" s="70" t="s">
        <v>99</v>
      </c>
      <c r="K43" s="148"/>
      <c r="L43" s="47" t="s">
        <v>100</v>
      </c>
      <c r="M43" s="561"/>
      <c r="N43" s="562"/>
      <c r="O43" s="217"/>
      <c r="P43" s="482">
        <f t="shared" si="4"/>
        <v>0</v>
      </c>
      <c r="Q43" s="563"/>
      <c r="R43" s="63"/>
      <c r="S43" s="60"/>
      <c r="T43" s="565">
        <f>E43</f>
        <v>0</v>
      </c>
      <c r="U43" s="560"/>
      <c r="V43" s="50" t="s">
        <v>0</v>
      </c>
      <c r="W43" s="173">
        <f>(H43+I43)*K43</f>
        <v>0</v>
      </c>
      <c r="X43" s="442"/>
      <c r="Y43" s="443"/>
      <c r="Z43" s="442">
        <f>IF(T43&gt;5000,ROUNDUP(T43*K43*X43,-1),W43*X43)</f>
        <v>0</v>
      </c>
      <c r="AA43" s="443"/>
      <c r="AB43" s="564"/>
      <c r="AG43" s="1"/>
      <c r="AH43" s="1"/>
    </row>
    <row r="44" spans="1:34" s="2" customFormat="1" ht="17.25" customHeight="1">
      <c r="A44" s="509"/>
      <c r="B44" s="435"/>
      <c r="C44" s="436"/>
      <c r="D44" s="437"/>
      <c r="E44" s="559"/>
      <c r="F44" s="560"/>
      <c r="G44" s="70" t="s">
        <v>99</v>
      </c>
      <c r="H44" s="138"/>
      <c r="I44" s="138"/>
      <c r="J44" s="70" t="s">
        <v>99</v>
      </c>
      <c r="K44" s="148"/>
      <c r="L44" s="47" t="s">
        <v>100</v>
      </c>
      <c r="M44" s="561"/>
      <c r="N44" s="562"/>
      <c r="O44" s="217"/>
      <c r="P44" s="482">
        <f t="shared" si="4"/>
        <v>0</v>
      </c>
      <c r="Q44" s="563"/>
      <c r="R44" s="63"/>
      <c r="S44" s="60"/>
      <c r="T44" s="565">
        <f>E44</f>
        <v>0</v>
      </c>
      <c r="U44" s="560"/>
      <c r="V44" s="50" t="s">
        <v>0</v>
      </c>
      <c r="W44" s="173">
        <f>(H44+I44)*K44</f>
        <v>0</v>
      </c>
      <c r="X44" s="442"/>
      <c r="Y44" s="443"/>
      <c r="Z44" s="442">
        <f>IF(T44&gt;5000,ROUNDUP(T44*K44*X44,-1),W44*X44)</f>
        <v>0</v>
      </c>
      <c r="AA44" s="443"/>
      <c r="AB44" s="564"/>
      <c r="AG44" s="1"/>
      <c r="AH44" s="1"/>
    </row>
    <row r="45" spans="1:34" s="2" customFormat="1" ht="17.25" customHeight="1">
      <c r="A45" s="509"/>
      <c r="B45" s="435"/>
      <c r="C45" s="436"/>
      <c r="D45" s="437"/>
      <c r="E45" s="559"/>
      <c r="F45" s="560"/>
      <c r="G45" s="70" t="s">
        <v>99</v>
      </c>
      <c r="H45" s="138"/>
      <c r="I45" s="138"/>
      <c r="J45" s="70" t="s">
        <v>99</v>
      </c>
      <c r="K45" s="148"/>
      <c r="L45" s="47" t="s">
        <v>100</v>
      </c>
      <c r="M45" s="561"/>
      <c r="N45" s="562"/>
      <c r="O45" s="217"/>
      <c r="P45" s="482">
        <f t="shared" si="4"/>
        <v>0</v>
      </c>
      <c r="Q45" s="563"/>
      <c r="R45" s="63"/>
      <c r="S45" s="60"/>
      <c r="T45" s="565">
        <f>E45</f>
        <v>0</v>
      </c>
      <c r="U45" s="560"/>
      <c r="V45" s="50" t="s">
        <v>0</v>
      </c>
      <c r="W45" s="173">
        <f>(H45+I45)*K45</f>
        <v>0</v>
      </c>
      <c r="X45" s="442"/>
      <c r="Y45" s="443"/>
      <c r="Z45" s="442">
        <f>IF(T45&gt;5000,ROUNDUP(T45*K45*X45,-1),W45*X45)</f>
        <v>0</v>
      </c>
      <c r="AA45" s="443"/>
      <c r="AB45" s="564"/>
      <c r="AG45" s="1"/>
      <c r="AH45" s="1"/>
    </row>
    <row r="46" spans="1:34" s="2" customFormat="1" ht="17.25" customHeight="1">
      <c r="A46" s="509"/>
      <c r="B46" s="435"/>
      <c r="C46" s="436"/>
      <c r="D46" s="436"/>
      <c r="E46" s="436"/>
      <c r="F46" s="436"/>
      <c r="G46" s="436"/>
      <c r="H46" s="436"/>
      <c r="I46" s="436"/>
      <c r="J46" s="437"/>
      <c r="K46" s="149"/>
      <c r="L46" s="47"/>
      <c r="M46" s="566"/>
      <c r="N46" s="567"/>
      <c r="O46" s="219"/>
      <c r="P46" s="482">
        <f t="shared" si="4"/>
        <v>0</v>
      </c>
      <c r="Q46" s="563"/>
      <c r="R46" s="64"/>
      <c r="S46" s="58"/>
      <c r="T46" s="523">
        <f>K46</f>
        <v>0</v>
      </c>
      <c r="U46" s="498"/>
      <c r="V46" s="50"/>
      <c r="W46" s="29"/>
      <c r="X46" s="569"/>
      <c r="Y46" s="570"/>
      <c r="Z46" s="442">
        <f>T46*X46</f>
        <v>0</v>
      </c>
      <c r="AA46" s="443"/>
      <c r="AB46" s="564"/>
      <c r="AG46" s="1"/>
      <c r="AH46" s="1"/>
    </row>
    <row r="47" spans="1:34" s="2" customFormat="1" ht="17.25" customHeight="1">
      <c r="A47" s="509"/>
      <c r="B47" s="435"/>
      <c r="C47" s="436"/>
      <c r="D47" s="436"/>
      <c r="E47" s="436"/>
      <c r="F47" s="436"/>
      <c r="G47" s="436"/>
      <c r="H47" s="436"/>
      <c r="I47" s="436"/>
      <c r="J47" s="437"/>
      <c r="K47" s="150"/>
      <c r="L47" s="48"/>
      <c r="M47" s="552"/>
      <c r="N47" s="553"/>
      <c r="O47" s="219"/>
      <c r="P47" s="484">
        <f t="shared" si="4"/>
        <v>0</v>
      </c>
      <c r="Q47" s="571"/>
      <c r="R47" s="64"/>
      <c r="S47" s="58"/>
      <c r="T47" s="523">
        <f>K47</f>
        <v>0</v>
      </c>
      <c r="U47" s="498"/>
      <c r="V47" s="50"/>
      <c r="W47" s="29"/>
      <c r="X47" s="569"/>
      <c r="Y47" s="570"/>
      <c r="Z47" s="442">
        <f>T47*X47</f>
        <v>0</v>
      </c>
      <c r="AA47" s="443"/>
      <c r="AB47" s="564"/>
      <c r="AG47" s="1"/>
      <c r="AH47" s="1"/>
    </row>
    <row r="48" spans="1:34" s="2" customFormat="1" ht="17.25" customHeight="1">
      <c r="A48" s="509"/>
      <c r="B48" s="554"/>
      <c r="C48" s="555"/>
      <c r="D48" s="555"/>
      <c r="E48" s="555"/>
      <c r="F48" s="555"/>
      <c r="G48" s="555"/>
      <c r="H48" s="555"/>
      <c r="I48" s="555"/>
      <c r="J48" s="555"/>
      <c r="K48" s="555"/>
      <c r="L48" s="556"/>
      <c r="M48" s="557" t="s">
        <v>6</v>
      </c>
      <c r="N48" s="558"/>
      <c r="O48" s="460">
        <f>SUM(P41:Q47)</f>
        <v>0</v>
      </c>
      <c r="P48" s="461"/>
      <c r="Q48" s="462"/>
      <c r="R48" s="65"/>
      <c r="S48" s="59"/>
      <c r="T48" s="492"/>
      <c r="U48" s="493"/>
      <c r="V48" s="56"/>
      <c r="W48" s="56"/>
      <c r="X48" s="463"/>
      <c r="Y48" s="464"/>
      <c r="Z48" s="525"/>
      <c r="AA48" s="526"/>
      <c r="AB48" s="564"/>
      <c r="AG48" s="1"/>
      <c r="AH48" s="1"/>
    </row>
    <row r="49" spans="1:34" s="2" customFormat="1" ht="17.25" customHeight="1">
      <c r="A49" s="468" t="s">
        <v>110</v>
      </c>
      <c r="B49" s="428"/>
      <c r="C49" s="429"/>
      <c r="D49" s="429"/>
      <c r="E49" s="429"/>
      <c r="F49" s="429"/>
      <c r="G49" s="429"/>
      <c r="H49" s="429"/>
      <c r="I49" s="429"/>
      <c r="J49" s="430"/>
      <c r="K49" s="161"/>
      <c r="L49" s="67" t="s">
        <v>82</v>
      </c>
      <c r="M49" s="576"/>
      <c r="N49" s="577"/>
      <c r="O49" s="146"/>
      <c r="P49" s="444">
        <f>K49*M49</f>
        <v>0</v>
      </c>
      <c r="Q49" s="575"/>
      <c r="R49" s="68"/>
      <c r="S49" s="57"/>
      <c r="T49" s="446">
        <f t="shared" ref="T49:T56" si="5">K49</f>
        <v>0</v>
      </c>
      <c r="U49" s="447"/>
      <c r="V49" s="447"/>
      <c r="W49" s="52" t="s">
        <v>1</v>
      </c>
      <c r="X49" s="531"/>
      <c r="Y49" s="532"/>
      <c r="Z49" s="444">
        <f t="shared" ref="Z49:Z56" si="6">T49*X49</f>
        <v>0</v>
      </c>
      <c r="AA49" s="445"/>
      <c r="AG49" s="1"/>
      <c r="AH49" s="1"/>
    </row>
    <row r="50" spans="1:34" s="2" customFormat="1" ht="17.25" customHeight="1">
      <c r="A50" s="426"/>
      <c r="B50" s="435"/>
      <c r="C50" s="436"/>
      <c r="D50" s="436"/>
      <c r="E50" s="436"/>
      <c r="F50" s="436"/>
      <c r="G50" s="436"/>
      <c r="H50" s="436"/>
      <c r="I50" s="436"/>
      <c r="J50" s="437"/>
      <c r="K50" s="162"/>
      <c r="L50" s="70" t="s">
        <v>83</v>
      </c>
      <c r="M50" s="572"/>
      <c r="N50" s="573"/>
      <c r="O50" s="144"/>
      <c r="P50" s="442">
        <f>K50*M50</f>
        <v>0</v>
      </c>
      <c r="Q50" s="574"/>
      <c r="R50" s="63"/>
      <c r="S50" s="60"/>
      <c r="T50" s="523">
        <f t="shared" si="5"/>
        <v>0</v>
      </c>
      <c r="U50" s="524"/>
      <c r="V50" s="524"/>
      <c r="W50" s="50" t="s">
        <v>83</v>
      </c>
      <c r="X50" s="569"/>
      <c r="Y50" s="570"/>
      <c r="Z50" s="442">
        <f t="shared" si="6"/>
        <v>0</v>
      </c>
      <c r="AA50" s="443"/>
      <c r="AG50" s="1"/>
      <c r="AH50" s="1"/>
    </row>
    <row r="51" spans="1:34" s="2" customFormat="1" ht="17.25" customHeight="1">
      <c r="A51" s="426"/>
      <c r="B51" s="435"/>
      <c r="C51" s="436"/>
      <c r="D51" s="436"/>
      <c r="E51" s="436"/>
      <c r="F51" s="436"/>
      <c r="G51" s="436"/>
      <c r="H51" s="436"/>
      <c r="I51" s="436"/>
      <c r="J51" s="437"/>
      <c r="K51" s="162"/>
      <c r="L51" s="70" t="s">
        <v>83</v>
      </c>
      <c r="M51" s="572"/>
      <c r="N51" s="573"/>
      <c r="O51" s="144"/>
      <c r="P51" s="442">
        <f t="shared" ref="P51:P56" si="7">K51*M51</f>
        <v>0</v>
      </c>
      <c r="Q51" s="574"/>
      <c r="R51" s="63"/>
      <c r="S51" s="60"/>
      <c r="T51" s="523">
        <f t="shared" si="5"/>
        <v>0</v>
      </c>
      <c r="U51" s="524"/>
      <c r="V51" s="524"/>
      <c r="W51" s="50" t="s">
        <v>83</v>
      </c>
      <c r="X51" s="569"/>
      <c r="Y51" s="570"/>
      <c r="Z51" s="442">
        <f t="shared" si="6"/>
        <v>0</v>
      </c>
      <c r="AA51" s="443"/>
      <c r="AG51" s="1"/>
      <c r="AH51" s="1"/>
    </row>
    <row r="52" spans="1:34" s="2" customFormat="1" ht="17.25" customHeight="1">
      <c r="A52" s="426"/>
      <c r="B52" s="435"/>
      <c r="C52" s="436"/>
      <c r="D52" s="436"/>
      <c r="E52" s="436"/>
      <c r="F52" s="436"/>
      <c r="G52" s="436"/>
      <c r="H52" s="436"/>
      <c r="I52" s="436"/>
      <c r="J52" s="437"/>
      <c r="K52" s="162"/>
      <c r="L52" s="70" t="s">
        <v>83</v>
      </c>
      <c r="M52" s="572"/>
      <c r="N52" s="573"/>
      <c r="O52" s="144"/>
      <c r="P52" s="442">
        <f t="shared" si="7"/>
        <v>0</v>
      </c>
      <c r="Q52" s="574"/>
      <c r="R52" s="63"/>
      <c r="S52" s="60"/>
      <c r="T52" s="523">
        <f t="shared" si="5"/>
        <v>0</v>
      </c>
      <c r="U52" s="524"/>
      <c r="V52" s="524"/>
      <c r="W52" s="50" t="s">
        <v>83</v>
      </c>
      <c r="X52" s="569"/>
      <c r="Y52" s="570"/>
      <c r="Z52" s="442">
        <f t="shared" si="6"/>
        <v>0</v>
      </c>
      <c r="AA52" s="443"/>
      <c r="AG52" s="1"/>
      <c r="AH52" s="1"/>
    </row>
    <row r="53" spans="1:34" s="2" customFormat="1" ht="17.25" customHeight="1">
      <c r="A53" s="426"/>
      <c r="B53" s="435"/>
      <c r="C53" s="436"/>
      <c r="D53" s="436"/>
      <c r="E53" s="436"/>
      <c r="F53" s="436"/>
      <c r="G53" s="436"/>
      <c r="H53" s="436"/>
      <c r="I53" s="436"/>
      <c r="J53" s="437"/>
      <c r="K53" s="162"/>
      <c r="L53" s="70" t="s">
        <v>83</v>
      </c>
      <c r="M53" s="580"/>
      <c r="N53" s="581"/>
      <c r="O53" s="144"/>
      <c r="P53" s="442">
        <f t="shared" si="7"/>
        <v>0</v>
      </c>
      <c r="Q53" s="574"/>
      <c r="R53" s="63"/>
      <c r="S53" s="60"/>
      <c r="T53" s="523">
        <f t="shared" si="5"/>
        <v>0</v>
      </c>
      <c r="U53" s="524"/>
      <c r="V53" s="524"/>
      <c r="W53" s="50" t="s">
        <v>83</v>
      </c>
      <c r="X53" s="569"/>
      <c r="Y53" s="570"/>
      <c r="Z53" s="442">
        <f t="shared" si="6"/>
        <v>0</v>
      </c>
      <c r="AA53" s="443"/>
      <c r="AG53" s="1"/>
      <c r="AH53" s="1"/>
    </row>
    <row r="54" spans="1:34" s="2" customFormat="1" ht="17.25" customHeight="1">
      <c r="A54" s="426"/>
      <c r="B54" s="435"/>
      <c r="C54" s="436"/>
      <c r="D54" s="436"/>
      <c r="E54" s="436"/>
      <c r="F54" s="436"/>
      <c r="G54" s="436"/>
      <c r="H54" s="436"/>
      <c r="I54" s="436"/>
      <c r="J54" s="437"/>
      <c r="K54" s="162"/>
      <c r="L54" s="70" t="s">
        <v>83</v>
      </c>
      <c r="M54" s="580"/>
      <c r="N54" s="581"/>
      <c r="O54" s="144"/>
      <c r="P54" s="442">
        <f t="shared" si="7"/>
        <v>0</v>
      </c>
      <c r="Q54" s="574"/>
      <c r="R54" s="63"/>
      <c r="S54" s="60"/>
      <c r="T54" s="523">
        <f t="shared" si="5"/>
        <v>0</v>
      </c>
      <c r="U54" s="524"/>
      <c r="V54" s="524"/>
      <c r="W54" s="50" t="s">
        <v>83</v>
      </c>
      <c r="X54" s="569"/>
      <c r="Y54" s="570"/>
      <c r="Z54" s="442">
        <f t="shared" si="6"/>
        <v>0</v>
      </c>
      <c r="AA54" s="443"/>
      <c r="AG54" s="1"/>
      <c r="AH54" s="1"/>
    </row>
    <row r="55" spans="1:34" s="2" customFormat="1" ht="17.25" customHeight="1">
      <c r="A55" s="426"/>
      <c r="B55" s="435"/>
      <c r="C55" s="436"/>
      <c r="D55" s="436"/>
      <c r="E55" s="436"/>
      <c r="F55" s="436"/>
      <c r="G55" s="436"/>
      <c r="H55" s="436"/>
      <c r="I55" s="436"/>
      <c r="J55" s="437"/>
      <c r="K55" s="162"/>
      <c r="L55" s="70" t="s">
        <v>83</v>
      </c>
      <c r="M55" s="580"/>
      <c r="N55" s="581"/>
      <c r="O55" s="144"/>
      <c r="P55" s="442">
        <f t="shared" si="7"/>
        <v>0</v>
      </c>
      <c r="Q55" s="574"/>
      <c r="R55" s="63"/>
      <c r="S55" s="60"/>
      <c r="T55" s="523">
        <f t="shared" si="5"/>
        <v>0</v>
      </c>
      <c r="U55" s="524"/>
      <c r="V55" s="524"/>
      <c r="W55" s="50" t="s">
        <v>83</v>
      </c>
      <c r="X55" s="569"/>
      <c r="Y55" s="570"/>
      <c r="Z55" s="442">
        <f t="shared" si="6"/>
        <v>0</v>
      </c>
      <c r="AA55" s="443"/>
      <c r="AG55" s="1"/>
      <c r="AH55" s="1"/>
    </row>
    <row r="56" spans="1:34" s="2" customFormat="1" ht="17.25" customHeight="1">
      <c r="A56" s="426"/>
      <c r="B56" s="435"/>
      <c r="C56" s="436"/>
      <c r="D56" s="436"/>
      <c r="E56" s="436"/>
      <c r="F56" s="436"/>
      <c r="G56" s="436"/>
      <c r="H56" s="436"/>
      <c r="I56" s="436"/>
      <c r="J56" s="437"/>
      <c r="K56" s="154"/>
      <c r="L56" s="77" t="s">
        <v>83</v>
      </c>
      <c r="M56" s="584"/>
      <c r="N56" s="585"/>
      <c r="O56" s="145"/>
      <c r="P56" s="442">
        <f t="shared" si="7"/>
        <v>0</v>
      </c>
      <c r="Q56" s="574"/>
      <c r="R56" s="73"/>
      <c r="S56" s="60"/>
      <c r="T56" s="523">
        <f t="shared" si="5"/>
        <v>0</v>
      </c>
      <c r="U56" s="524"/>
      <c r="V56" s="524"/>
      <c r="W56" s="50" t="s">
        <v>83</v>
      </c>
      <c r="X56" s="569"/>
      <c r="Y56" s="570"/>
      <c r="Z56" s="442">
        <f t="shared" si="6"/>
        <v>0</v>
      </c>
      <c r="AA56" s="443"/>
      <c r="AG56" s="1"/>
      <c r="AH56" s="1"/>
    </row>
    <row r="57" spans="1:34" s="2" customFormat="1" ht="17.25" customHeight="1">
      <c r="A57" s="427"/>
      <c r="B57" s="554"/>
      <c r="C57" s="555"/>
      <c r="D57" s="555"/>
      <c r="E57" s="555"/>
      <c r="F57" s="555"/>
      <c r="G57" s="555"/>
      <c r="H57" s="555"/>
      <c r="I57" s="555"/>
      <c r="J57" s="555"/>
      <c r="K57" s="555"/>
      <c r="L57" s="556"/>
      <c r="M57" s="458" t="s">
        <v>7</v>
      </c>
      <c r="N57" s="459"/>
      <c r="O57" s="586">
        <f>SUM(P49:Q56)</f>
        <v>0</v>
      </c>
      <c r="P57" s="587"/>
      <c r="Q57" s="588"/>
      <c r="R57" s="65"/>
      <c r="S57" s="61"/>
      <c r="T57" s="453"/>
      <c r="U57" s="454"/>
      <c r="V57" s="454"/>
      <c r="W57" s="56"/>
      <c r="X57" s="582"/>
      <c r="Y57" s="583"/>
      <c r="Z57" s="525"/>
      <c r="AA57" s="526"/>
      <c r="AB57" s="38" t="s">
        <v>13</v>
      </c>
      <c r="AG57" s="1"/>
      <c r="AH57" s="1"/>
    </row>
    <row r="58" spans="1:34" s="2" customFormat="1" ht="17.25" customHeight="1">
      <c r="A58" s="616" t="s">
        <v>142</v>
      </c>
      <c r="B58" s="590"/>
      <c r="C58" s="590"/>
      <c r="D58" s="591"/>
      <c r="E58" s="617"/>
      <c r="F58" s="416"/>
      <c r="G58" s="168" t="s">
        <v>80</v>
      </c>
      <c r="H58" s="169"/>
      <c r="I58" s="172" t="s">
        <v>103</v>
      </c>
      <c r="J58" s="171"/>
      <c r="K58" s="170" t="s">
        <v>90</v>
      </c>
      <c r="L58" s="618" t="s">
        <v>11</v>
      </c>
      <c r="M58" s="590"/>
      <c r="N58" s="591"/>
      <c r="O58" s="578">
        <f>SUM(O24,O33,O38,P40,O48,O57)</f>
        <v>0</v>
      </c>
      <c r="P58" s="578"/>
      <c r="Q58" s="579"/>
      <c r="R58" s="608" t="s">
        <v>126</v>
      </c>
      <c r="S58" s="611"/>
      <c r="T58" s="611"/>
      <c r="U58" s="611"/>
      <c r="V58" s="611"/>
      <c r="W58" s="614" t="s">
        <v>74</v>
      </c>
      <c r="X58" s="614"/>
      <c r="Y58" s="614"/>
      <c r="Z58" s="78"/>
      <c r="AA58" s="79">
        <f>SUM(Z15:AA57)</f>
        <v>0</v>
      </c>
      <c r="AB58" s="39">
        <f>(O24+O33+O38+P40+O48+O57)-O58</f>
        <v>0</v>
      </c>
      <c r="AG58" s="1"/>
      <c r="AH58" s="1"/>
    </row>
    <row r="59" spans="1:34" s="2" customFormat="1" ht="17.25" customHeight="1">
      <c r="A59" s="612"/>
      <c r="B59" s="403"/>
      <c r="C59" s="403"/>
      <c r="D59" s="403"/>
      <c r="E59" s="403"/>
      <c r="F59" s="403"/>
      <c r="G59" s="168" t="s">
        <v>92</v>
      </c>
      <c r="H59" s="169"/>
      <c r="I59" s="172" t="s">
        <v>76</v>
      </c>
      <c r="J59" s="171"/>
      <c r="K59" s="170" t="s">
        <v>40</v>
      </c>
      <c r="L59" s="589" t="s">
        <v>140</v>
      </c>
      <c r="M59" s="590"/>
      <c r="N59" s="591"/>
      <c r="O59" s="578">
        <f>ROUNDUP(O58*0.05,-1)</f>
        <v>0</v>
      </c>
      <c r="P59" s="578"/>
      <c r="Q59" s="579"/>
      <c r="R59" s="609"/>
      <c r="S59" s="606"/>
      <c r="T59" s="606"/>
      <c r="U59" s="606"/>
      <c r="V59" s="606"/>
      <c r="W59" s="615" t="s">
        <v>75</v>
      </c>
      <c r="X59" s="615"/>
      <c r="Y59" s="615"/>
      <c r="Z59" s="80"/>
      <c r="AA59" s="81">
        <f>ROUNDDOWN(AA58*Z59,-1)</f>
        <v>0</v>
      </c>
      <c r="AG59" s="1"/>
      <c r="AH59" s="1"/>
    </row>
    <row r="60" spans="1:34" s="2" customFormat="1" ht="17.25" customHeight="1">
      <c r="A60" s="612"/>
      <c r="B60" s="403"/>
      <c r="C60" s="403"/>
      <c r="D60" s="403"/>
      <c r="E60" s="403"/>
      <c r="F60" s="403"/>
      <c r="G60" s="403"/>
      <c r="H60" s="403"/>
      <c r="I60" s="403"/>
      <c r="J60" s="403"/>
      <c r="K60" s="613"/>
      <c r="L60" s="589" t="s">
        <v>12</v>
      </c>
      <c r="M60" s="590"/>
      <c r="N60" s="591"/>
      <c r="O60" s="578">
        <f>SUM(O58:Q59)</f>
        <v>0</v>
      </c>
      <c r="P60" s="578"/>
      <c r="Q60" s="579"/>
      <c r="R60" s="609"/>
      <c r="S60" s="606"/>
      <c r="T60" s="606"/>
      <c r="U60" s="606"/>
      <c r="V60" s="606"/>
      <c r="W60" s="603" t="s">
        <v>77</v>
      </c>
      <c r="X60" s="604"/>
      <c r="Y60" s="605"/>
      <c r="Z60" s="82"/>
      <c r="AA60" s="83"/>
      <c r="AG60" s="1"/>
      <c r="AH60" s="1"/>
    </row>
    <row r="61" spans="1:34" s="2" customFormat="1" ht="17.25" customHeight="1" thickBot="1">
      <c r="A61" s="612"/>
      <c r="B61" s="403"/>
      <c r="C61" s="403"/>
      <c r="D61" s="403"/>
      <c r="E61" s="403"/>
      <c r="F61" s="403"/>
      <c r="G61" s="403"/>
      <c r="H61" s="403"/>
      <c r="I61" s="403"/>
      <c r="J61" s="403"/>
      <c r="K61" s="613"/>
      <c r="L61" s="589" t="s">
        <v>141</v>
      </c>
      <c r="M61" s="590"/>
      <c r="N61" s="591"/>
      <c r="O61" s="578">
        <f>ROUNDUP(O60*0.2,-1)</f>
        <v>0</v>
      </c>
      <c r="P61" s="578"/>
      <c r="Q61" s="579"/>
      <c r="R61" s="610"/>
      <c r="S61" s="619"/>
      <c r="T61" s="619"/>
      <c r="U61" s="619"/>
      <c r="V61" s="619"/>
      <c r="W61" s="607" t="s">
        <v>41</v>
      </c>
      <c r="X61" s="607"/>
      <c r="Y61" s="607"/>
      <c r="Z61" s="84"/>
      <c r="AA61" s="85">
        <f>SUM(AA58:AA60)</f>
        <v>0</v>
      </c>
      <c r="AG61" s="1"/>
      <c r="AH61" s="1"/>
    </row>
    <row r="62" spans="1:34" s="2" customFormat="1" ht="17.25" customHeight="1" thickTop="1">
      <c r="A62" s="645"/>
      <c r="B62" s="646"/>
      <c r="C62" s="646"/>
      <c r="D62" s="646"/>
      <c r="E62" s="646"/>
      <c r="F62" s="646"/>
      <c r="G62" s="646"/>
      <c r="H62" s="646"/>
      <c r="I62" s="646"/>
      <c r="J62" s="646"/>
      <c r="K62" s="647"/>
      <c r="L62" s="589" t="s">
        <v>35</v>
      </c>
      <c r="M62" s="590"/>
      <c r="N62" s="591"/>
      <c r="O62" s="578">
        <f>SUM(O60:Q61)</f>
        <v>0</v>
      </c>
      <c r="P62" s="578"/>
      <c r="Q62" s="579"/>
      <c r="R62" s="632" t="s">
        <v>127</v>
      </c>
      <c r="S62" s="183" t="s">
        <v>128</v>
      </c>
      <c r="T62" s="637" t="s">
        <v>129</v>
      </c>
      <c r="U62" s="638"/>
      <c r="V62" s="639"/>
      <c r="W62" s="642" t="s">
        <v>123</v>
      </c>
      <c r="X62" s="643"/>
      <c r="Y62" s="644"/>
      <c r="Z62" s="184" t="s">
        <v>130</v>
      </c>
      <c r="AA62" s="182" t="s">
        <v>131</v>
      </c>
      <c r="AG62" s="1"/>
      <c r="AH62" s="1"/>
    </row>
    <row r="63" spans="1:34" s="2" customFormat="1" ht="17.25" customHeight="1">
      <c r="A63" s="645"/>
      <c r="B63" s="646"/>
      <c r="C63" s="646"/>
      <c r="D63" s="646"/>
      <c r="E63" s="646"/>
      <c r="F63" s="646"/>
      <c r="G63" s="646"/>
      <c r="H63" s="646"/>
      <c r="I63" s="646"/>
      <c r="J63" s="646"/>
      <c r="K63" s="647"/>
      <c r="L63" s="589" t="s">
        <v>122</v>
      </c>
      <c r="M63" s="590"/>
      <c r="N63" s="591"/>
      <c r="O63" s="578">
        <f>X8-O62</f>
        <v>0</v>
      </c>
      <c r="P63" s="578"/>
      <c r="Q63" s="579"/>
      <c r="R63" s="633"/>
      <c r="S63" s="155"/>
      <c r="T63" s="648"/>
      <c r="U63" s="649"/>
      <c r="V63" s="650"/>
      <c r="W63" s="600"/>
      <c r="X63" s="601"/>
      <c r="Y63" s="602"/>
      <c r="Z63" s="159"/>
      <c r="AA63" s="86"/>
      <c r="AG63" s="1"/>
      <c r="AH63" s="1"/>
    </row>
    <row r="64" spans="1:34" s="2" customFormat="1" ht="17.25" customHeight="1">
      <c r="A64" s="629"/>
      <c r="B64" s="630"/>
      <c r="C64" s="630"/>
      <c r="D64" s="630"/>
      <c r="E64" s="630"/>
      <c r="F64" s="630"/>
      <c r="G64" s="630"/>
      <c r="H64" s="630"/>
      <c r="I64" s="630"/>
      <c r="J64" s="630"/>
      <c r="K64" s="631"/>
      <c r="L64" s="589" t="s">
        <v>132</v>
      </c>
      <c r="M64" s="590"/>
      <c r="N64" s="591"/>
      <c r="O64" s="635" t="e">
        <f>O63/X8</f>
        <v>#DIV/0!</v>
      </c>
      <c r="P64" s="635"/>
      <c r="Q64" s="636"/>
      <c r="R64" s="633"/>
      <c r="S64" s="156"/>
      <c r="T64" s="594"/>
      <c r="U64" s="595"/>
      <c r="V64" s="596"/>
      <c r="W64" s="597"/>
      <c r="X64" s="598"/>
      <c r="Y64" s="599"/>
      <c r="Z64" s="166"/>
      <c r="AA64" s="87"/>
      <c r="AG64" s="1"/>
      <c r="AH64" s="1"/>
    </row>
    <row r="65" spans="1:34" s="2" customFormat="1" ht="17.25" customHeight="1">
      <c r="A65" s="629"/>
      <c r="B65" s="630"/>
      <c r="C65" s="630"/>
      <c r="D65" s="630"/>
      <c r="E65" s="630"/>
      <c r="F65" s="630"/>
      <c r="G65" s="630"/>
      <c r="H65" s="630"/>
      <c r="I65" s="630"/>
      <c r="J65" s="630"/>
      <c r="K65" s="631"/>
      <c r="L65" s="589" t="s">
        <v>8</v>
      </c>
      <c r="M65" s="590"/>
      <c r="N65" s="591"/>
      <c r="O65" s="578">
        <f>SUMIF(R15:R57,"●",P15:Q57)+O61+O63</f>
        <v>0</v>
      </c>
      <c r="P65" s="578"/>
      <c r="Q65" s="579"/>
      <c r="R65" s="633"/>
      <c r="S65" s="156"/>
      <c r="T65" s="594"/>
      <c r="U65" s="595"/>
      <c r="V65" s="596"/>
      <c r="W65" s="597"/>
      <c r="X65" s="598"/>
      <c r="Y65" s="599"/>
      <c r="Z65" s="166"/>
      <c r="AA65" s="87"/>
      <c r="AG65" s="1"/>
      <c r="AH65" s="1"/>
    </row>
    <row r="66" spans="1:34" s="2" customFormat="1" ht="17.25" customHeight="1">
      <c r="A66" s="640"/>
      <c r="B66" s="518"/>
      <c r="C66" s="518"/>
      <c r="D66" s="518"/>
      <c r="E66" s="518"/>
      <c r="F66" s="518"/>
      <c r="G66" s="518"/>
      <c r="H66" s="518"/>
      <c r="I66" s="518"/>
      <c r="J66" s="518"/>
      <c r="K66" s="641"/>
      <c r="L66" s="589" t="s">
        <v>9</v>
      </c>
      <c r="M66" s="590"/>
      <c r="N66" s="591"/>
      <c r="O66" s="592" t="e">
        <f>O65/X8</f>
        <v>#DIV/0!</v>
      </c>
      <c r="P66" s="592"/>
      <c r="Q66" s="593"/>
      <c r="R66" s="633"/>
      <c r="S66" s="157"/>
      <c r="T66" s="594"/>
      <c r="U66" s="595"/>
      <c r="V66" s="596"/>
      <c r="W66" s="597"/>
      <c r="X66" s="598"/>
      <c r="Y66" s="599"/>
      <c r="Z66" s="166"/>
      <c r="AA66" s="87"/>
      <c r="AG66" s="1"/>
      <c r="AH66" s="1"/>
    </row>
    <row r="67" spans="1:34" ht="17.25" customHeight="1">
      <c r="A67" s="620" t="s">
        <v>2</v>
      </c>
      <c r="B67" s="621"/>
      <c r="C67" s="621"/>
      <c r="D67" s="621"/>
      <c r="E67" s="621"/>
      <c r="F67" s="621"/>
      <c r="G67" s="621"/>
      <c r="H67" s="621"/>
      <c r="I67" s="621"/>
      <c r="J67" s="621"/>
      <c r="K67" s="622"/>
      <c r="L67" s="88"/>
      <c r="M67" s="89"/>
      <c r="N67" s="89"/>
      <c r="O67" s="89"/>
      <c r="P67" s="89"/>
      <c r="Q67" s="90"/>
      <c r="R67" s="634"/>
      <c r="S67" s="158"/>
      <c r="T67" s="623"/>
      <c r="U67" s="624"/>
      <c r="V67" s="625"/>
      <c r="W67" s="626"/>
      <c r="X67" s="627"/>
      <c r="Y67" s="628"/>
      <c r="Z67" s="167"/>
      <c r="AA67" s="91"/>
    </row>
    <row r="68" spans="1:34" ht="15" customHeight="1"/>
    <row r="69" spans="1:34" ht="0.75" customHeight="1"/>
    <row r="75" spans="1:34" hidden="1"/>
    <row r="76" spans="1:34" hidden="1">
      <c r="C76" s="10" t="s">
        <v>45</v>
      </c>
      <c r="D76" s="11" t="s">
        <v>46</v>
      </c>
      <c r="E76" s="12" t="s">
        <v>81</v>
      </c>
      <c r="F76" s="134"/>
      <c r="O76" s="2" t="s">
        <v>101</v>
      </c>
      <c r="P76" s="2"/>
      <c r="Q76" s="2"/>
      <c r="R76" s="2" t="s">
        <v>38</v>
      </c>
      <c r="S76" s="2"/>
    </row>
    <row r="77" spans="1:34" hidden="1">
      <c r="C77" s="14"/>
      <c r="D77" s="15" t="s">
        <v>84</v>
      </c>
      <c r="E77" s="16" t="s">
        <v>85</v>
      </c>
      <c r="F77" s="135"/>
      <c r="O77" s="13">
        <v>5</v>
      </c>
      <c r="P77" s="2"/>
      <c r="Q77" s="2"/>
      <c r="R77" s="2" t="s">
        <v>144</v>
      </c>
      <c r="S77" s="2"/>
    </row>
    <row r="78" spans="1:34" hidden="1">
      <c r="O78" s="13">
        <v>6</v>
      </c>
      <c r="P78" s="13"/>
      <c r="Q78" s="13"/>
      <c r="R78" s="2" t="s">
        <v>97</v>
      </c>
      <c r="S78" s="2"/>
    </row>
    <row r="79" spans="1:34" hidden="1">
      <c r="C79" s="17" t="s">
        <v>95</v>
      </c>
      <c r="D79" s="45" t="s">
        <v>79</v>
      </c>
      <c r="E79" s="18" t="s">
        <v>42</v>
      </c>
      <c r="O79" s="13">
        <v>9</v>
      </c>
      <c r="P79" s="13"/>
      <c r="Q79" s="13"/>
      <c r="R79" s="2" t="s">
        <v>104</v>
      </c>
      <c r="S79" s="2"/>
    </row>
    <row r="80" spans="1:34" hidden="1">
      <c r="C80" s="2"/>
      <c r="D80" s="2"/>
      <c r="E80" s="2"/>
      <c r="F80" s="2"/>
      <c r="O80" s="13">
        <v>10</v>
      </c>
      <c r="P80" s="13"/>
      <c r="Q80" s="13"/>
      <c r="R80" s="2" t="s">
        <v>105</v>
      </c>
      <c r="S80" s="2"/>
    </row>
    <row r="81" spans="3:19" hidden="1">
      <c r="C81" s="2"/>
      <c r="D81" s="2"/>
      <c r="E81" s="2"/>
      <c r="F81" s="2"/>
      <c r="O81" s="13">
        <v>13</v>
      </c>
      <c r="P81" s="13"/>
      <c r="Q81" s="13"/>
      <c r="R81" s="2" t="s">
        <v>106</v>
      </c>
      <c r="S81" s="2"/>
    </row>
    <row r="82" spans="3:19" hidden="1">
      <c r="C82" s="2"/>
      <c r="D82" s="2"/>
      <c r="E82" s="2"/>
      <c r="F82" s="2"/>
      <c r="O82" s="13">
        <v>16</v>
      </c>
      <c r="P82" s="13"/>
      <c r="Q82" s="13"/>
      <c r="R82" s="2" t="s">
        <v>119</v>
      </c>
      <c r="S82" s="2"/>
    </row>
    <row r="83" spans="3:19" hidden="1">
      <c r="C83" s="2"/>
      <c r="D83" s="2"/>
      <c r="E83" s="2"/>
      <c r="F83" s="2"/>
      <c r="O83" s="13">
        <v>55</v>
      </c>
      <c r="P83" s="13"/>
      <c r="Q83" s="13"/>
      <c r="R83" s="2" t="s">
        <v>120</v>
      </c>
      <c r="S83" s="2"/>
    </row>
    <row r="84" spans="3:19" hidden="1">
      <c r="C84" s="19" t="s">
        <v>96</v>
      </c>
      <c r="D84" s="20"/>
      <c r="E84" s="21">
        <v>0.25</v>
      </c>
      <c r="F84" s="136"/>
      <c r="O84" s="13">
        <v>56</v>
      </c>
      <c r="P84" s="13"/>
      <c r="Q84" s="13"/>
      <c r="R84" s="2" t="s">
        <v>121</v>
      </c>
      <c r="S84" s="2"/>
    </row>
    <row r="85" spans="3:19" hidden="1">
      <c r="C85" s="19" t="s">
        <v>98</v>
      </c>
      <c r="D85" s="20"/>
      <c r="E85" s="21">
        <v>0.65</v>
      </c>
      <c r="F85" s="136"/>
    </row>
    <row r="86" spans="3:19" hidden="1">
      <c r="C86" s="2"/>
      <c r="D86" s="2"/>
      <c r="E86" s="2"/>
      <c r="F86" s="2"/>
    </row>
    <row r="87" spans="3:19" hidden="1">
      <c r="C87" s="22" t="s">
        <v>19</v>
      </c>
      <c r="D87" s="23"/>
      <c r="E87" s="24">
        <v>1</v>
      </c>
      <c r="F87" s="13"/>
    </row>
    <row r="88" spans="3:19" hidden="1">
      <c r="C88" s="25"/>
      <c r="D88" s="2"/>
      <c r="E88" s="26">
        <v>2</v>
      </c>
      <c r="F88" s="13"/>
    </row>
    <row r="89" spans="3:19" hidden="1">
      <c r="C89" s="25"/>
      <c r="D89" s="2"/>
      <c r="E89" s="26">
        <v>3</v>
      </c>
      <c r="F89" s="13"/>
    </row>
    <row r="90" spans="3:19" hidden="1">
      <c r="C90" s="25"/>
      <c r="D90" s="2"/>
      <c r="E90" s="26">
        <v>4</v>
      </c>
      <c r="F90" s="13"/>
    </row>
    <row r="91" spans="3:19" hidden="1">
      <c r="C91" s="25"/>
      <c r="D91" s="2"/>
      <c r="E91" s="26">
        <v>5</v>
      </c>
      <c r="F91" s="13"/>
    </row>
    <row r="92" spans="3:19" hidden="1">
      <c r="C92" s="25"/>
      <c r="D92" s="2"/>
      <c r="E92" s="26">
        <v>6</v>
      </c>
      <c r="F92" s="13"/>
    </row>
    <row r="93" spans="3:19" hidden="1">
      <c r="C93" s="25"/>
      <c r="D93" s="2"/>
      <c r="E93" s="26">
        <v>9</v>
      </c>
      <c r="F93" s="13"/>
    </row>
    <row r="94" spans="3:19" hidden="1">
      <c r="C94" s="25"/>
      <c r="D94" s="2"/>
      <c r="E94" s="26">
        <v>10</v>
      </c>
      <c r="F94" s="13"/>
    </row>
    <row r="95" spans="3:19" hidden="1">
      <c r="C95" s="25"/>
      <c r="D95" s="2"/>
      <c r="E95" s="26">
        <v>11</v>
      </c>
      <c r="F95" s="13"/>
    </row>
    <row r="96" spans="3:19" hidden="1">
      <c r="C96" s="25"/>
      <c r="D96" s="2"/>
      <c r="E96" s="26">
        <v>12</v>
      </c>
      <c r="F96" s="13"/>
    </row>
    <row r="97" spans="3:6" hidden="1">
      <c r="C97" s="25"/>
      <c r="D97" s="2"/>
      <c r="E97" s="26">
        <v>13</v>
      </c>
      <c r="F97" s="13"/>
    </row>
    <row r="98" spans="3:6" hidden="1">
      <c r="C98" s="25"/>
      <c r="D98" s="2"/>
      <c r="E98" s="26">
        <v>14</v>
      </c>
      <c r="F98" s="13"/>
    </row>
    <row r="99" spans="3:6" hidden="1">
      <c r="C99" s="25"/>
      <c r="D99" s="2"/>
      <c r="E99" s="26">
        <v>15</v>
      </c>
      <c r="F99" s="13"/>
    </row>
    <row r="100" spans="3:6" hidden="1">
      <c r="C100" s="25"/>
      <c r="D100" s="2"/>
      <c r="E100" s="26">
        <v>16</v>
      </c>
      <c r="F100" s="13"/>
    </row>
    <row r="101" spans="3:6" hidden="1">
      <c r="C101" s="25"/>
      <c r="D101" s="2"/>
      <c r="E101" s="26">
        <v>17</v>
      </c>
      <c r="F101" s="13"/>
    </row>
    <row r="102" spans="3:6" hidden="1">
      <c r="C102" s="25"/>
      <c r="D102" s="2"/>
      <c r="E102" s="26">
        <v>18</v>
      </c>
      <c r="F102" s="13"/>
    </row>
    <row r="103" spans="3:6" hidden="1">
      <c r="C103" s="25"/>
      <c r="D103" s="2"/>
      <c r="E103" s="26">
        <v>19</v>
      </c>
      <c r="F103" s="13"/>
    </row>
    <row r="104" spans="3:6" hidden="1">
      <c r="C104" s="30"/>
      <c r="D104" s="31"/>
      <c r="E104" s="32">
        <v>20</v>
      </c>
      <c r="F104" s="13"/>
    </row>
    <row r="105" spans="3:6" hidden="1">
      <c r="C105" s="2"/>
      <c r="D105" s="2"/>
      <c r="E105" s="2"/>
      <c r="F105" s="2"/>
    </row>
    <row r="106" spans="3:6" hidden="1">
      <c r="C106" s="22" t="s">
        <v>73</v>
      </c>
      <c r="D106" s="23"/>
      <c r="E106" s="33">
        <v>0</v>
      </c>
      <c r="F106" s="136"/>
    </row>
    <row r="107" spans="3:6" hidden="1">
      <c r="C107" s="25"/>
      <c r="D107" s="2"/>
      <c r="E107" s="34">
        <v>0.03</v>
      </c>
      <c r="F107" s="136"/>
    </row>
    <row r="108" spans="3:6" hidden="1">
      <c r="C108" s="25"/>
      <c r="D108" s="2"/>
      <c r="E108" s="34">
        <v>0.05</v>
      </c>
      <c r="F108" s="136"/>
    </row>
    <row r="109" spans="3:6" hidden="1">
      <c r="C109" s="25"/>
      <c r="D109" s="2"/>
      <c r="E109" s="34">
        <v>7.0000000000000007E-2</v>
      </c>
      <c r="F109" s="136"/>
    </row>
    <row r="110" spans="3:6" hidden="1">
      <c r="C110" s="25"/>
      <c r="D110" s="2"/>
      <c r="E110" s="34">
        <v>0.08</v>
      </c>
      <c r="F110" s="136"/>
    </row>
    <row r="111" spans="3:6" hidden="1">
      <c r="C111" s="25"/>
      <c r="D111" s="2"/>
      <c r="E111" s="34">
        <v>0.1</v>
      </c>
      <c r="F111" s="136"/>
    </row>
    <row r="112" spans="3:6" hidden="1">
      <c r="C112" s="25"/>
      <c r="D112" s="2"/>
      <c r="E112" s="34">
        <v>0.15</v>
      </c>
      <c r="F112" s="136"/>
    </row>
    <row r="113" spans="3:6" hidden="1">
      <c r="C113" s="30"/>
      <c r="D113" s="31"/>
      <c r="E113" s="35">
        <v>0.2</v>
      </c>
      <c r="F113" s="136"/>
    </row>
    <row r="114" spans="3:6" hidden="1">
      <c r="C114" s="2"/>
      <c r="D114" s="2"/>
      <c r="E114" s="2"/>
      <c r="F114" s="2"/>
    </row>
    <row r="115" spans="3:6" hidden="1">
      <c r="C115" s="22" t="s">
        <v>102</v>
      </c>
      <c r="D115" s="23"/>
      <c r="E115" s="36">
        <v>0</v>
      </c>
      <c r="F115" s="2"/>
    </row>
    <row r="116" spans="3:6" hidden="1">
      <c r="C116" s="25"/>
      <c r="D116" s="2"/>
      <c r="E116" s="37">
        <v>1</v>
      </c>
      <c r="F116" s="2"/>
    </row>
    <row r="117" spans="3:6" hidden="1">
      <c r="C117" s="25"/>
      <c r="D117" s="2"/>
      <c r="E117" s="37">
        <v>2</v>
      </c>
      <c r="F117" s="2"/>
    </row>
    <row r="118" spans="3:6" hidden="1">
      <c r="C118" s="25"/>
      <c r="D118" s="2"/>
      <c r="E118" s="37">
        <v>3</v>
      </c>
      <c r="F118" s="2"/>
    </row>
    <row r="119" spans="3:6" hidden="1">
      <c r="C119" s="25"/>
      <c r="D119" s="2"/>
      <c r="E119" s="37">
        <v>4</v>
      </c>
      <c r="F119" s="2"/>
    </row>
    <row r="120" spans="3:6" hidden="1">
      <c r="C120" s="25"/>
      <c r="D120" s="2"/>
      <c r="E120" s="37">
        <v>5</v>
      </c>
      <c r="F120" s="2"/>
    </row>
    <row r="121" spans="3:6" hidden="1">
      <c r="C121" s="25"/>
      <c r="D121" s="2"/>
      <c r="E121" s="37">
        <v>6</v>
      </c>
      <c r="F121" s="2"/>
    </row>
    <row r="122" spans="3:6" hidden="1">
      <c r="C122" s="25"/>
      <c r="D122" s="2"/>
      <c r="E122" s="37">
        <v>7</v>
      </c>
      <c r="F122" s="2"/>
    </row>
    <row r="123" spans="3:6" hidden="1">
      <c r="C123" s="25"/>
      <c r="D123" s="2"/>
      <c r="E123" s="37">
        <v>8</v>
      </c>
      <c r="F123" s="2"/>
    </row>
    <row r="124" spans="3:6" hidden="1">
      <c r="C124" s="25"/>
      <c r="D124" s="2"/>
      <c r="E124" s="37">
        <v>9</v>
      </c>
      <c r="F124" s="2"/>
    </row>
    <row r="125" spans="3:6" hidden="1">
      <c r="C125" s="25"/>
      <c r="D125" s="2"/>
      <c r="E125" s="37">
        <v>10</v>
      </c>
      <c r="F125" s="2"/>
    </row>
    <row r="126" spans="3:6" hidden="1">
      <c r="C126" s="25"/>
      <c r="D126" s="2"/>
      <c r="E126" s="37">
        <v>11</v>
      </c>
      <c r="F126" s="2"/>
    </row>
    <row r="127" spans="3:6" hidden="1">
      <c r="C127" s="25"/>
      <c r="D127" s="2"/>
      <c r="E127" s="37">
        <v>12</v>
      </c>
      <c r="F127" s="2"/>
    </row>
    <row r="128" spans="3:6" hidden="1">
      <c r="C128" s="25"/>
      <c r="D128" s="2"/>
      <c r="E128" s="37">
        <v>13</v>
      </c>
      <c r="F128" s="2"/>
    </row>
    <row r="129" spans="3:6" hidden="1">
      <c r="C129" s="25"/>
      <c r="D129" s="2"/>
      <c r="E129" s="37">
        <v>14</v>
      </c>
      <c r="F129" s="2"/>
    </row>
    <row r="130" spans="3:6" hidden="1">
      <c r="C130" s="25"/>
      <c r="D130" s="2"/>
      <c r="E130" s="37">
        <v>15</v>
      </c>
      <c r="F130" s="2"/>
    </row>
    <row r="131" spans="3:6" hidden="1">
      <c r="C131" s="30"/>
      <c r="D131" s="31"/>
      <c r="E131" s="40">
        <v>16</v>
      </c>
      <c r="F131" s="2"/>
    </row>
    <row r="132" spans="3:6" hidden="1"/>
    <row r="133" spans="3:6" hidden="1"/>
    <row r="134" spans="3:6" hidden="1">
      <c r="D134" s="121" t="s">
        <v>20</v>
      </c>
    </row>
    <row r="135" spans="3:6" hidden="1">
      <c r="D135" s="256">
        <v>0.66666666666666663</v>
      </c>
    </row>
    <row r="136" spans="3:6" hidden="1">
      <c r="D136" s="257" t="s">
        <v>21</v>
      </c>
    </row>
    <row r="137" spans="3:6" hidden="1">
      <c r="D137" s="257" t="s">
        <v>22</v>
      </c>
    </row>
    <row r="138" spans="3:6" hidden="1">
      <c r="D138" s="257" t="s">
        <v>23</v>
      </c>
    </row>
    <row r="139" spans="3:6" hidden="1">
      <c r="D139" s="257" t="s">
        <v>24</v>
      </c>
    </row>
    <row r="140" spans="3:6" hidden="1">
      <c r="D140" s="257" t="s">
        <v>25</v>
      </c>
    </row>
    <row r="141" spans="3:6" hidden="1">
      <c r="D141" s="128"/>
    </row>
    <row r="142" spans="3:6" hidden="1"/>
    <row r="143" spans="3:6" hidden="1"/>
    <row r="144" spans="3:6" hidden="1"/>
  </sheetData>
  <sheetProtection sheet="1" objects="1" scenarios="1" selectLockedCells="1" selectUnlockedCells="1"/>
  <mergeCells count="358">
    <mergeCell ref="A67:K67"/>
    <mergeCell ref="T67:V67"/>
    <mergeCell ref="W67:Y67"/>
    <mergeCell ref="A65:K65"/>
    <mergeCell ref="L65:N65"/>
    <mergeCell ref="L62:N62"/>
    <mergeCell ref="O62:Q62"/>
    <mergeCell ref="R62:R67"/>
    <mergeCell ref="A64:K64"/>
    <mergeCell ref="L64:N64"/>
    <mergeCell ref="O64:Q64"/>
    <mergeCell ref="T64:V64"/>
    <mergeCell ref="T62:V62"/>
    <mergeCell ref="O65:Q65"/>
    <mergeCell ref="W65:Y65"/>
    <mergeCell ref="A66:K66"/>
    <mergeCell ref="W62:Y62"/>
    <mergeCell ref="A63:K63"/>
    <mergeCell ref="L63:N63"/>
    <mergeCell ref="O63:Q63"/>
    <mergeCell ref="T63:V63"/>
    <mergeCell ref="T65:V65"/>
    <mergeCell ref="W64:Y64"/>
    <mergeCell ref="A62:K62"/>
    <mergeCell ref="A60:K60"/>
    <mergeCell ref="L60:N60"/>
    <mergeCell ref="W58:Y58"/>
    <mergeCell ref="W59:Y59"/>
    <mergeCell ref="A58:D58"/>
    <mergeCell ref="E58:F58"/>
    <mergeCell ref="L58:N58"/>
    <mergeCell ref="A61:K61"/>
    <mergeCell ref="L61:N61"/>
    <mergeCell ref="O61:Q61"/>
    <mergeCell ref="S61:V61"/>
    <mergeCell ref="O60:Q60"/>
    <mergeCell ref="S60:V60"/>
    <mergeCell ref="A59:F59"/>
    <mergeCell ref="Z57:AA57"/>
    <mergeCell ref="L66:N66"/>
    <mergeCell ref="O66:Q66"/>
    <mergeCell ref="T66:V66"/>
    <mergeCell ref="W66:Y66"/>
    <mergeCell ref="W63:Y63"/>
    <mergeCell ref="W60:Y60"/>
    <mergeCell ref="L59:N59"/>
    <mergeCell ref="O59:Q59"/>
    <mergeCell ref="S59:V59"/>
    <mergeCell ref="T57:V57"/>
    <mergeCell ref="W61:Y61"/>
    <mergeCell ref="R58:R61"/>
    <mergeCell ref="S58:V58"/>
    <mergeCell ref="A49:A57"/>
    <mergeCell ref="B49:J49"/>
    <mergeCell ref="M49:N49"/>
    <mergeCell ref="O58:Q58"/>
    <mergeCell ref="B51:J51"/>
    <mergeCell ref="M51:N51"/>
    <mergeCell ref="P51:Q51"/>
    <mergeCell ref="M53:N53"/>
    <mergeCell ref="X57:Y57"/>
    <mergeCell ref="B55:J55"/>
    <mergeCell ref="M55:N55"/>
    <mergeCell ref="P55:Q55"/>
    <mergeCell ref="B56:J56"/>
    <mergeCell ref="M56:N56"/>
    <mergeCell ref="P56:Q56"/>
    <mergeCell ref="B57:L57"/>
    <mergeCell ref="M57:N57"/>
    <mergeCell ref="O57:Q57"/>
    <mergeCell ref="X54:Y54"/>
    <mergeCell ref="B54:J54"/>
    <mergeCell ref="M54:N54"/>
    <mergeCell ref="P54:Q54"/>
    <mergeCell ref="T54:V54"/>
    <mergeCell ref="B52:J52"/>
    <mergeCell ref="P52:Q52"/>
    <mergeCell ref="T52:V52"/>
    <mergeCell ref="X53:Y53"/>
    <mergeCell ref="X56:Y56"/>
    <mergeCell ref="Z56:AA56"/>
    <mergeCell ref="T55:V55"/>
    <mergeCell ref="X55:Y55"/>
    <mergeCell ref="Z55:AA55"/>
    <mergeCell ref="T56:V56"/>
    <mergeCell ref="Z54:AA54"/>
    <mergeCell ref="B50:J50"/>
    <mergeCell ref="M50:N50"/>
    <mergeCell ref="P50:Q50"/>
    <mergeCell ref="T50:V50"/>
    <mergeCell ref="X50:Y50"/>
    <mergeCell ref="Z50:AA50"/>
    <mergeCell ref="B53:J53"/>
    <mergeCell ref="X49:Y49"/>
    <mergeCell ref="Z48:AA48"/>
    <mergeCell ref="T48:U48"/>
    <mergeCell ref="X48:Y48"/>
    <mergeCell ref="O48:Q48"/>
    <mergeCell ref="P49:Q49"/>
    <mergeCell ref="T49:V49"/>
    <mergeCell ref="Z53:AA53"/>
    <mergeCell ref="Z51:AA51"/>
    <mergeCell ref="X52:Y52"/>
    <mergeCell ref="Z52:AA52"/>
    <mergeCell ref="X51:Y51"/>
    <mergeCell ref="P53:Q53"/>
    <mergeCell ref="T53:V53"/>
    <mergeCell ref="T51:V51"/>
    <mergeCell ref="Z49:AA49"/>
    <mergeCell ref="M52:N52"/>
    <mergeCell ref="X47:Y47"/>
    <mergeCell ref="T46:U46"/>
    <mergeCell ref="P45:Q45"/>
    <mergeCell ref="X46:Y46"/>
    <mergeCell ref="T44:U44"/>
    <mergeCell ref="T45:U45"/>
    <mergeCell ref="P47:Q47"/>
    <mergeCell ref="T47:U47"/>
    <mergeCell ref="P44:Q44"/>
    <mergeCell ref="AB41:AB48"/>
    <mergeCell ref="B42:D42"/>
    <mergeCell ref="E42:F42"/>
    <mergeCell ref="M42:N42"/>
    <mergeCell ref="P42:Q42"/>
    <mergeCell ref="T42:U42"/>
    <mergeCell ref="X42:Y42"/>
    <mergeCell ref="B46:J46"/>
    <mergeCell ref="M46:N46"/>
    <mergeCell ref="P41:Q41"/>
    <mergeCell ref="Z42:AA42"/>
    <mergeCell ref="B43:D43"/>
    <mergeCell ref="X43:Y43"/>
    <mergeCell ref="Z43:AA43"/>
    <mergeCell ref="E43:F43"/>
    <mergeCell ref="M43:N43"/>
    <mergeCell ref="P43:Q43"/>
    <mergeCell ref="T43:U43"/>
    <mergeCell ref="X45:Y45"/>
    <mergeCell ref="Z45:AA45"/>
    <mergeCell ref="Z47:AA47"/>
    <mergeCell ref="Z46:AA46"/>
    <mergeCell ref="X44:Y44"/>
    <mergeCell ref="Z44:AA44"/>
    <mergeCell ref="A39:A40"/>
    <mergeCell ref="B39:J39"/>
    <mergeCell ref="M39:N39"/>
    <mergeCell ref="T39:V39"/>
    <mergeCell ref="B40:J40"/>
    <mergeCell ref="M40:N40"/>
    <mergeCell ref="P40:Q40"/>
    <mergeCell ref="T40:V40"/>
    <mergeCell ref="T41:U41"/>
    <mergeCell ref="A41:A48"/>
    <mergeCell ref="B41:D41"/>
    <mergeCell ref="E41:F41"/>
    <mergeCell ref="M41:N41"/>
    <mergeCell ref="B47:J47"/>
    <mergeCell ref="M47:N47"/>
    <mergeCell ref="B48:L48"/>
    <mergeCell ref="M48:N48"/>
    <mergeCell ref="B45:D45"/>
    <mergeCell ref="B44:D44"/>
    <mergeCell ref="E45:F45"/>
    <mergeCell ref="M45:N45"/>
    <mergeCell ref="P46:Q46"/>
    <mergeCell ref="E44:F44"/>
    <mergeCell ref="M44:N44"/>
    <mergeCell ref="X40:Y40"/>
    <mergeCell ref="Z40:AA40"/>
    <mergeCell ref="X41:Y41"/>
    <mergeCell ref="Z41:AA41"/>
    <mergeCell ref="X39:Y39"/>
    <mergeCell ref="Z39:AA39"/>
    <mergeCell ref="AB34:AB38"/>
    <mergeCell ref="C35:D35"/>
    <mergeCell ref="E35:F35"/>
    <mergeCell ref="H35:I35"/>
    <mergeCell ref="M35:N35"/>
    <mergeCell ref="P35:Q35"/>
    <mergeCell ref="T35:V35"/>
    <mergeCell ref="X35:Y35"/>
    <mergeCell ref="Z35:AA35"/>
    <mergeCell ref="C36:D36"/>
    <mergeCell ref="X34:Y34"/>
    <mergeCell ref="Z34:AA34"/>
    <mergeCell ref="E36:F36"/>
    <mergeCell ref="H36:I36"/>
    <mergeCell ref="M36:N36"/>
    <mergeCell ref="P36:Q36"/>
    <mergeCell ref="T36:V36"/>
    <mergeCell ref="X36:Y36"/>
    <mergeCell ref="Z36:AA36"/>
    <mergeCell ref="T34:V34"/>
    <mergeCell ref="M38:N38"/>
    <mergeCell ref="O38:Q38"/>
    <mergeCell ref="P37:Q37"/>
    <mergeCell ref="T37:V37"/>
    <mergeCell ref="X37:Y37"/>
    <mergeCell ref="Z37:AA37"/>
    <mergeCell ref="T38:V38"/>
    <mergeCell ref="X38:Y38"/>
    <mergeCell ref="Z38:AA38"/>
    <mergeCell ref="M34:N34"/>
    <mergeCell ref="P34:Q34"/>
    <mergeCell ref="C37:D37"/>
    <mergeCell ref="E37:F37"/>
    <mergeCell ref="H37:I37"/>
    <mergeCell ref="M37:N37"/>
    <mergeCell ref="A34:A38"/>
    <mergeCell ref="C34:D34"/>
    <mergeCell ref="E34:F34"/>
    <mergeCell ref="H34:I34"/>
    <mergeCell ref="B38:L38"/>
    <mergeCell ref="Z32:AA32"/>
    <mergeCell ref="B33:L33"/>
    <mergeCell ref="M33:N33"/>
    <mergeCell ref="O33:Q33"/>
    <mergeCell ref="T33:V33"/>
    <mergeCell ref="X33:Y33"/>
    <mergeCell ref="AB30:AB33"/>
    <mergeCell ref="B31:J31"/>
    <mergeCell ref="M31:N31"/>
    <mergeCell ref="P31:Q31"/>
    <mergeCell ref="T31:V31"/>
    <mergeCell ref="X31:Y31"/>
    <mergeCell ref="Z31:AA31"/>
    <mergeCell ref="B32:J32"/>
    <mergeCell ref="M32:N32"/>
    <mergeCell ref="Z33:AA33"/>
    <mergeCell ref="P32:Q32"/>
    <mergeCell ref="P30:Q30"/>
    <mergeCell ref="T30:V30"/>
    <mergeCell ref="X30:Y30"/>
    <mergeCell ref="Z30:AA30"/>
    <mergeCell ref="T32:V32"/>
    <mergeCell ref="X32:Y32"/>
    <mergeCell ref="AB25:AB29"/>
    <mergeCell ref="B26:E26"/>
    <mergeCell ref="M26:N26"/>
    <mergeCell ref="P26:Q26"/>
    <mergeCell ref="X26:Y26"/>
    <mergeCell ref="Z26:AA26"/>
    <mergeCell ref="B27:E27"/>
    <mergeCell ref="M27:N27"/>
    <mergeCell ref="P27:Q27"/>
    <mergeCell ref="X27:Y27"/>
    <mergeCell ref="X29:Y29"/>
    <mergeCell ref="Z29:AA29"/>
    <mergeCell ref="X28:Y28"/>
    <mergeCell ref="X25:Y25"/>
    <mergeCell ref="Z25:AA25"/>
    <mergeCell ref="Z27:AA27"/>
    <mergeCell ref="B28:E28"/>
    <mergeCell ref="M28:N28"/>
    <mergeCell ref="P28:Q28"/>
    <mergeCell ref="Z28:AA28"/>
    <mergeCell ref="P25:Q25"/>
    <mergeCell ref="P29:Q29"/>
    <mergeCell ref="A25:A33"/>
    <mergeCell ref="B25:E25"/>
    <mergeCell ref="M25:N25"/>
    <mergeCell ref="B30:J30"/>
    <mergeCell ref="M30:N30"/>
    <mergeCell ref="B29:E29"/>
    <mergeCell ref="M29:N29"/>
    <mergeCell ref="M23:N23"/>
    <mergeCell ref="P23:Q23"/>
    <mergeCell ref="T23:V23"/>
    <mergeCell ref="T24:V24"/>
    <mergeCell ref="X22:Y22"/>
    <mergeCell ref="B24:L24"/>
    <mergeCell ref="M24:N24"/>
    <mergeCell ref="O24:Q24"/>
    <mergeCell ref="Z22:AA22"/>
    <mergeCell ref="X24:Y24"/>
    <mergeCell ref="Z24:AA24"/>
    <mergeCell ref="X23:Y23"/>
    <mergeCell ref="Z23:AA23"/>
    <mergeCell ref="B22:J22"/>
    <mergeCell ref="M22:N22"/>
    <mergeCell ref="P22:Q22"/>
    <mergeCell ref="T22:V22"/>
    <mergeCell ref="B23:J23"/>
    <mergeCell ref="X8:AA13"/>
    <mergeCell ref="M10:M11"/>
    <mergeCell ref="Z20:AA20"/>
    <mergeCell ref="X17:Y17"/>
    <mergeCell ref="Z17:AA17"/>
    <mergeCell ref="B20:J20"/>
    <mergeCell ref="M20:N20"/>
    <mergeCell ref="X21:Y21"/>
    <mergeCell ref="Z21:AA21"/>
    <mergeCell ref="B21:J21"/>
    <mergeCell ref="M21:N21"/>
    <mergeCell ref="P21:Q21"/>
    <mergeCell ref="T21:V21"/>
    <mergeCell ref="T20:V20"/>
    <mergeCell ref="X20:Y20"/>
    <mergeCell ref="T18:V18"/>
    <mergeCell ref="B17:J17"/>
    <mergeCell ref="M17:N17"/>
    <mergeCell ref="P17:Q17"/>
    <mergeCell ref="T17:V17"/>
    <mergeCell ref="Z16:AA16"/>
    <mergeCell ref="P19:Q19"/>
    <mergeCell ref="T19:V19"/>
    <mergeCell ref="X19:Y19"/>
    <mergeCell ref="Z19:AA19"/>
    <mergeCell ref="X18:Y18"/>
    <mergeCell ref="Z18:AA18"/>
    <mergeCell ref="T14:W14"/>
    <mergeCell ref="X14:Y14"/>
    <mergeCell ref="Z14:AA14"/>
    <mergeCell ref="Z15:AA15"/>
    <mergeCell ref="T15:V15"/>
    <mergeCell ref="X15:Y15"/>
    <mergeCell ref="T16:V16"/>
    <mergeCell ref="X16:Y16"/>
    <mergeCell ref="B14:L14"/>
    <mergeCell ref="M14:N14"/>
    <mergeCell ref="P14:Q14"/>
    <mergeCell ref="A15:A24"/>
    <mergeCell ref="B15:J15"/>
    <mergeCell ref="M15:N15"/>
    <mergeCell ref="P15:Q15"/>
    <mergeCell ref="B16:J16"/>
    <mergeCell ref="M16:N16"/>
    <mergeCell ref="P16:Q16"/>
    <mergeCell ref="P20:Q20"/>
    <mergeCell ref="B19:J19"/>
    <mergeCell ref="M19:N19"/>
    <mergeCell ref="B18:J18"/>
    <mergeCell ref="M18:N18"/>
    <mergeCell ref="P18:Q18"/>
    <mergeCell ref="A7:L7"/>
    <mergeCell ref="M7:Q7"/>
    <mergeCell ref="A11:L13"/>
    <mergeCell ref="M12:Q13"/>
    <mergeCell ref="D1:H1"/>
    <mergeCell ref="Z1:AA1"/>
    <mergeCell ref="A2:K2"/>
    <mergeCell ref="W2:X2"/>
    <mergeCell ref="Z2:AA2"/>
    <mergeCell ref="D3:F3"/>
    <mergeCell ref="R7:S7"/>
    <mergeCell ref="T7:W7"/>
    <mergeCell ref="D4:F4"/>
    <mergeCell ref="H4:M4"/>
    <mergeCell ref="D5:F5"/>
    <mergeCell ref="H5:I5"/>
    <mergeCell ref="J5:M5"/>
    <mergeCell ref="X7:AA7"/>
    <mergeCell ref="N10:Q11"/>
    <mergeCell ref="A8:L10"/>
    <mergeCell ref="M8:M9"/>
    <mergeCell ref="N8:Q9"/>
    <mergeCell ref="R8:S13"/>
    <mergeCell ref="T8:W13"/>
  </mergeCells>
  <phoneticPr fontId="1"/>
  <conditionalFormatting sqref="Y7:Y15 B7:L23 T7:U24 M7:Q38 AA7:AA39 V7:X40 A7:A67 R7:S67 Z7:Z67 J25:L39 Y25:Y39 B25:G67 H30:I40 T30:U67 J40:Q67 V41:Y67 AA41:AA67 H46:I67">
    <cfRule type="cellIs" dxfId="1" priority="1" stopIfTrue="1" operator="equal">
      <formula>0</formula>
    </cfRule>
  </conditionalFormatting>
  <conditionalFormatting sqref="AB58">
    <cfRule type="cellIs" dxfId="0" priority="2" stopIfTrue="1" operator="notEqual">
      <formula>0</formula>
    </cfRule>
  </conditionalFormatting>
  <dataValidations count="9">
    <dataValidation type="list" allowBlank="1" showInputMessage="1" showErrorMessage="1" sqref="B34:B37" xr:uid="{00000000-0002-0000-0100-000000000000}">
      <formula1>$D$135:$D$140</formula1>
    </dataValidation>
    <dataValidation type="list" allowBlank="1" showInputMessage="1" showErrorMessage="1" sqref="H41:I45" xr:uid="{00000000-0002-0000-0100-000001000000}">
      <formula1>$E$115:$E$126</formula1>
    </dataValidation>
    <dataValidation type="list" allowBlank="1" showInputMessage="1" showErrorMessage="1" sqref="H25:I29" xr:uid="{00000000-0002-0000-0100-000002000000}">
      <formula1>$E$115:$E$124</formula1>
    </dataValidation>
    <dataValidation type="list" imeMode="halfAlpha" allowBlank="1" showInputMessage="1" showErrorMessage="1" sqref="Y1" xr:uid="{00000000-0002-0000-0100-000003000000}">
      <formula1>$O$77:$O$84</formula1>
    </dataValidation>
    <dataValidation type="list" imeMode="disabled" allowBlank="1" showInputMessage="1" showErrorMessage="1" sqref="R15:R57" xr:uid="{00000000-0002-0000-0100-000004000000}">
      <formula1>$D$79</formula1>
    </dataValidation>
    <dataValidation type="list" imeMode="halfAlpha" allowBlank="1" showInputMessage="1" showErrorMessage="1" sqref="Z59" xr:uid="{00000000-0002-0000-0100-000005000000}">
      <formula1>$E$106:$E$113</formula1>
    </dataValidation>
    <dataValidation imeMode="halfAlpha" allowBlank="1" showInputMessage="1" showErrorMessage="1" sqref="B48 T30:T57 H4:I4 M48:M52 R8:R11 D1:I1 B57 T15:T24 M15:M28 J5:M5 G25:G29 Z1:Z2 K39:K47 W41:W47 K25:K32 X15:X57 K15:K23 E41:E45 M33 Y60:AA60 W59:Y59 K49:K56 M57 S63:U67 Z63:Z67 W63:W67 O40 M38:M45" xr:uid="{00000000-0002-0000-0100-000006000000}"/>
    <dataValidation type="list" imeMode="halfAlpha" allowBlank="1" showInputMessage="1" showErrorMessage="1" sqref="J58:J59 H58:H59" xr:uid="{00000000-0002-0000-0100-000007000000}">
      <formula1>$D$79</formula1>
    </dataValidation>
    <dataValidation type="list" imeMode="disabled" allowBlank="1" showInputMessage="1" showErrorMessage="1" sqref="G34:G37" xr:uid="{00000000-0002-0000-0100-000008000000}">
      <formula1>$D$76:$D$77</formula1>
    </dataValidation>
  </dataValidations>
  <printOptions horizontalCentered="1" verticalCentered="1"/>
  <pageMargins left="0.70866141732283472" right="0" top="0.47244094488188981" bottom="0" header="0" footer="0"/>
  <pageSetup paperSize="9" scale="74" orientation="portrait" verticalDpi="200"/>
  <headerFooter alignWithMargins="0">
    <oddHeader>&amp;C&amp;24受　注　明　細&amp;R&amp;"Arial Unicode MS,太字 斜体"アサイ メディックス 株式会社
&amp;"Arial Unicode MS,標準"&amp;8&amp;F　〔&amp;A〕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tabColor indexed="24"/>
  </sheetPr>
  <dimension ref="A1:Z167"/>
  <sheetViews>
    <sheetView showGridLines="0" tabSelected="1" zoomScaleNormal="100" workbookViewId="0">
      <selection activeCell="AE26" sqref="AE26"/>
    </sheetView>
  </sheetViews>
  <sheetFormatPr defaultColWidth="13" defaultRowHeight="11.65"/>
  <cols>
    <col min="1" max="1" width="11.46484375" style="273" customWidth="1"/>
    <col min="2" max="2" width="5.3984375" style="273" customWidth="1"/>
    <col min="3" max="3" width="1" style="273" customWidth="1"/>
    <col min="4" max="6" width="2.59765625" style="273" customWidth="1"/>
    <col min="7" max="7" width="2.1328125" style="273" customWidth="1"/>
    <col min="8" max="12" width="2.59765625" style="273" customWidth="1"/>
    <col min="13" max="18" width="2.1328125" style="273" customWidth="1"/>
    <col min="19" max="19" width="8.59765625" style="273" customWidth="1"/>
    <col min="20" max="20" width="3.3984375" style="273" customWidth="1"/>
    <col min="21" max="21" width="4.46484375" style="273" customWidth="1"/>
    <col min="22" max="22" width="3.3984375" style="273" customWidth="1"/>
    <col min="23" max="23" width="4.46484375" style="273" customWidth="1"/>
    <col min="24" max="24" width="3.3984375" style="273" customWidth="1"/>
    <col min="25" max="25" width="4.46484375" style="273" customWidth="1"/>
    <col min="26" max="26" width="5.265625" style="273" customWidth="1"/>
    <col min="27" max="27" width="5.86328125" style="273" customWidth="1"/>
    <col min="28" max="28" width="4.1328125" style="273" bestFit="1" customWidth="1"/>
    <col min="29" max="16384" width="13" style="273"/>
  </cols>
  <sheetData>
    <row r="1" spans="1:26" ht="30" customHeight="1">
      <c r="A1" s="784" t="s">
        <v>209</v>
      </c>
      <c r="B1" s="784"/>
      <c r="C1" s="784"/>
      <c r="D1" s="784"/>
      <c r="E1" s="784"/>
      <c r="F1" s="784"/>
      <c r="G1" s="784"/>
      <c r="H1" s="784"/>
      <c r="I1" s="784"/>
      <c r="J1" s="784"/>
      <c r="K1" s="784"/>
      <c r="L1" s="784"/>
      <c r="M1" s="784"/>
      <c r="N1" s="784"/>
      <c r="O1" s="784"/>
      <c r="P1" s="784"/>
      <c r="Q1" s="784"/>
      <c r="R1" s="784"/>
      <c r="S1" s="785"/>
      <c r="T1" s="781" t="s">
        <v>197</v>
      </c>
      <c r="U1" s="781"/>
      <c r="V1" s="782"/>
      <c r="W1" s="792" t="s">
        <v>203</v>
      </c>
      <c r="X1" s="779"/>
      <c r="Y1" s="779"/>
      <c r="Z1" s="780"/>
    </row>
    <row r="2" spans="1:26" ht="28.5" customHeight="1">
      <c r="A2" s="786" t="s">
        <v>210</v>
      </c>
      <c r="B2" s="786"/>
      <c r="C2" s="786"/>
      <c r="D2" s="786"/>
      <c r="E2" s="786"/>
      <c r="F2" s="786"/>
      <c r="G2" s="786"/>
      <c r="H2" s="786"/>
      <c r="I2" s="786"/>
      <c r="J2" s="786"/>
      <c r="K2" s="786"/>
      <c r="L2" s="786"/>
      <c r="M2" s="786"/>
      <c r="N2" s="786"/>
      <c r="O2" s="786"/>
      <c r="P2" s="786"/>
      <c r="Q2" s="786"/>
      <c r="R2" s="786"/>
      <c r="S2" s="786"/>
      <c r="T2" s="786"/>
      <c r="U2" s="786"/>
      <c r="V2" s="786"/>
      <c r="W2" s="786"/>
      <c r="X2" s="786"/>
      <c r="Y2" s="786"/>
      <c r="Z2" s="786"/>
    </row>
    <row r="3" spans="1:26" ht="27.4">
      <c r="A3" s="787" t="s">
        <v>204</v>
      </c>
      <c r="B3" s="787"/>
      <c r="C3" s="787"/>
      <c r="D3" s="787"/>
      <c r="E3" s="787"/>
      <c r="F3" s="787"/>
      <c r="G3" s="787"/>
      <c r="H3" s="787"/>
      <c r="I3" s="787"/>
      <c r="J3" s="787"/>
      <c r="K3" s="787"/>
      <c r="L3" s="787"/>
      <c r="M3" s="787"/>
      <c r="N3" s="787"/>
      <c r="O3" s="787"/>
      <c r="P3" s="787"/>
      <c r="Q3" s="787"/>
      <c r="R3" s="787"/>
      <c r="S3" s="787"/>
      <c r="T3" s="787"/>
      <c r="U3" s="787"/>
      <c r="V3" s="787"/>
      <c r="W3" s="787"/>
      <c r="X3" s="787"/>
      <c r="Y3" s="787"/>
      <c r="Z3" s="787"/>
    </row>
    <row r="4" spans="1:26" ht="18" customHeight="1">
      <c r="A4" s="790"/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790"/>
      <c r="S4" s="790"/>
      <c r="T4" s="790"/>
      <c r="U4" s="790"/>
      <c r="V4" s="790"/>
      <c r="W4" s="790"/>
      <c r="X4" s="790"/>
      <c r="Y4" s="790"/>
      <c r="Z4" s="790"/>
    </row>
    <row r="5" spans="1:26" ht="18" customHeight="1">
      <c r="A5" s="788" t="s">
        <v>146</v>
      </c>
      <c r="B5" s="788"/>
      <c r="C5" s="788"/>
      <c r="D5" s="788"/>
      <c r="E5" s="788"/>
      <c r="F5" s="788"/>
      <c r="G5" s="788"/>
      <c r="H5" s="788"/>
      <c r="I5" s="788"/>
      <c r="J5" s="788"/>
      <c r="K5" s="788"/>
      <c r="L5" s="788"/>
      <c r="M5" s="788"/>
      <c r="N5" s="788"/>
      <c r="O5" s="788"/>
      <c r="P5" s="788"/>
      <c r="Q5" s="788"/>
      <c r="R5" s="788"/>
      <c r="S5" s="788"/>
      <c r="T5" s="788"/>
      <c r="U5" s="788"/>
      <c r="V5" s="788"/>
      <c r="W5" s="788"/>
      <c r="X5" s="788"/>
      <c r="Y5" s="788"/>
      <c r="Z5" s="788"/>
    </row>
    <row r="6" spans="1:26" ht="18" customHeight="1">
      <c r="A6" s="789" t="s">
        <v>173</v>
      </c>
      <c r="B6" s="789"/>
      <c r="C6" s="789"/>
      <c r="D6" s="789"/>
      <c r="E6" s="789"/>
      <c r="F6" s="789"/>
      <c r="G6" s="789"/>
      <c r="H6" s="789"/>
      <c r="I6" s="789"/>
      <c r="J6" s="789"/>
      <c r="K6" s="789"/>
      <c r="L6" s="789"/>
      <c r="M6" s="789"/>
      <c r="N6" s="789"/>
      <c r="O6" s="789"/>
      <c r="P6" s="789"/>
      <c r="Q6" s="789"/>
      <c r="R6" s="789"/>
      <c r="S6" s="789"/>
      <c r="T6" s="783" t="s">
        <v>207</v>
      </c>
      <c r="U6" s="783"/>
      <c r="V6" s="783"/>
      <c r="W6" s="309"/>
      <c r="X6" s="310" t="s">
        <v>176</v>
      </c>
      <c r="Y6" s="309"/>
      <c r="Z6" s="310" t="s">
        <v>175</v>
      </c>
    </row>
    <row r="7" spans="1:26" ht="9.9499999999999993" customHeight="1" thickBot="1">
      <c r="A7" s="791"/>
      <c r="B7" s="791"/>
      <c r="C7" s="791"/>
      <c r="D7" s="791"/>
      <c r="E7" s="791"/>
      <c r="F7" s="791"/>
      <c r="G7" s="791"/>
      <c r="H7" s="791"/>
      <c r="I7" s="791"/>
      <c r="J7" s="791"/>
      <c r="K7" s="791"/>
      <c r="L7" s="791"/>
      <c r="M7" s="791"/>
      <c r="N7" s="791"/>
      <c r="O7" s="791"/>
      <c r="P7" s="791"/>
      <c r="Q7" s="791"/>
      <c r="R7" s="791"/>
      <c r="S7" s="791"/>
      <c r="T7" s="791"/>
      <c r="U7" s="791"/>
      <c r="V7" s="791"/>
      <c r="W7" s="791"/>
      <c r="X7" s="791"/>
      <c r="Y7" s="791"/>
      <c r="Z7" s="791"/>
    </row>
    <row r="8" spans="1:26" ht="15" customHeight="1">
      <c r="A8" s="772" t="s">
        <v>194</v>
      </c>
      <c r="B8" s="773"/>
      <c r="C8" s="774"/>
      <c r="D8" s="770"/>
      <c r="E8" s="771"/>
      <c r="F8" s="771"/>
      <c r="G8" s="771"/>
      <c r="H8" s="771"/>
      <c r="I8" s="771"/>
      <c r="J8" s="771"/>
      <c r="K8" s="771"/>
      <c r="L8" s="771"/>
      <c r="M8" s="771"/>
      <c r="N8" s="771"/>
      <c r="O8" s="771"/>
      <c r="P8" s="775" t="s">
        <v>178</v>
      </c>
      <c r="Q8" s="776"/>
      <c r="R8" s="777"/>
      <c r="S8" s="778" t="s">
        <v>174</v>
      </c>
      <c r="T8" s="773"/>
      <c r="U8" s="773"/>
      <c r="V8" s="773"/>
      <c r="W8" s="773"/>
      <c r="X8" s="773"/>
      <c r="Y8" s="774"/>
      <c r="Z8" s="274" t="s">
        <v>198</v>
      </c>
    </row>
    <row r="9" spans="1:26" ht="12" customHeight="1">
      <c r="A9" s="733" t="s">
        <v>147</v>
      </c>
      <c r="B9" s="734"/>
      <c r="C9" s="735"/>
      <c r="D9" s="793"/>
      <c r="E9" s="794"/>
      <c r="F9" s="794"/>
      <c r="G9" s="794"/>
      <c r="H9" s="794"/>
      <c r="I9" s="794"/>
      <c r="J9" s="794"/>
      <c r="K9" s="794"/>
      <c r="L9" s="794"/>
      <c r="M9" s="794"/>
      <c r="N9" s="794"/>
      <c r="O9" s="795"/>
      <c r="P9" s="813" t="s">
        <v>208</v>
      </c>
      <c r="Q9" s="814"/>
      <c r="R9" s="815"/>
      <c r="S9" s="822"/>
      <c r="T9" s="823"/>
      <c r="U9" s="753" t="s">
        <v>199</v>
      </c>
      <c r="V9" s="810"/>
      <c r="W9" s="753" t="s">
        <v>200</v>
      </c>
      <c r="X9" s="810"/>
      <c r="Y9" s="753" t="s">
        <v>201</v>
      </c>
      <c r="Z9" s="805"/>
    </row>
    <row r="10" spans="1:26" ht="12" customHeight="1">
      <c r="A10" s="733"/>
      <c r="B10" s="734"/>
      <c r="C10" s="735"/>
      <c r="D10" s="796"/>
      <c r="E10" s="797"/>
      <c r="F10" s="797"/>
      <c r="G10" s="797"/>
      <c r="H10" s="797"/>
      <c r="I10" s="797"/>
      <c r="J10" s="797"/>
      <c r="K10" s="797"/>
      <c r="L10" s="797"/>
      <c r="M10" s="797"/>
      <c r="N10" s="797"/>
      <c r="O10" s="798"/>
      <c r="P10" s="816"/>
      <c r="Q10" s="817"/>
      <c r="R10" s="818"/>
      <c r="S10" s="824"/>
      <c r="T10" s="825"/>
      <c r="U10" s="808"/>
      <c r="V10" s="811"/>
      <c r="W10" s="808"/>
      <c r="X10" s="811"/>
      <c r="Y10" s="808"/>
      <c r="Z10" s="806"/>
    </row>
    <row r="11" spans="1:26" ht="12" customHeight="1">
      <c r="A11" s="733"/>
      <c r="B11" s="734"/>
      <c r="C11" s="735"/>
      <c r="D11" s="799"/>
      <c r="E11" s="800"/>
      <c r="F11" s="800"/>
      <c r="G11" s="800"/>
      <c r="H11" s="800"/>
      <c r="I11" s="800"/>
      <c r="J11" s="800"/>
      <c r="K11" s="800"/>
      <c r="L11" s="800"/>
      <c r="M11" s="800"/>
      <c r="N11" s="800"/>
      <c r="O11" s="801"/>
      <c r="P11" s="819"/>
      <c r="Q11" s="820"/>
      <c r="R11" s="821"/>
      <c r="S11" s="826"/>
      <c r="T11" s="827"/>
      <c r="U11" s="809"/>
      <c r="V11" s="812"/>
      <c r="W11" s="809"/>
      <c r="X11" s="812"/>
      <c r="Y11" s="809"/>
      <c r="Z11" s="807"/>
    </row>
    <row r="12" spans="1:26" ht="12" customHeight="1">
      <c r="A12" s="730" t="s">
        <v>149</v>
      </c>
      <c r="B12" s="731"/>
      <c r="C12" s="732"/>
      <c r="D12" s="686"/>
      <c r="E12" s="687"/>
      <c r="F12" s="687"/>
      <c r="G12" s="687"/>
      <c r="H12" s="687"/>
      <c r="I12" s="687"/>
      <c r="J12" s="687"/>
      <c r="K12" s="687"/>
      <c r="L12" s="687"/>
      <c r="M12" s="687"/>
      <c r="N12" s="687"/>
      <c r="O12" s="687"/>
      <c r="P12" s="690"/>
      <c r="Q12" s="690"/>
      <c r="R12" s="690"/>
      <c r="S12" s="687"/>
      <c r="T12" s="688"/>
      <c r="U12" s="739" t="s">
        <v>148</v>
      </c>
      <c r="V12" s="706"/>
      <c r="W12" s="706"/>
      <c r="X12" s="706"/>
      <c r="Y12" s="706"/>
      <c r="Z12" s="719"/>
    </row>
    <row r="13" spans="1:26" ht="12" customHeight="1">
      <c r="A13" s="733"/>
      <c r="B13" s="734"/>
      <c r="C13" s="735"/>
      <c r="D13" s="689"/>
      <c r="E13" s="690"/>
      <c r="F13" s="690"/>
      <c r="G13" s="690"/>
      <c r="H13" s="690"/>
      <c r="I13" s="690"/>
      <c r="J13" s="690"/>
      <c r="K13" s="690"/>
      <c r="L13" s="690"/>
      <c r="M13" s="690"/>
      <c r="N13" s="690"/>
      <c r="O13" s="690"/>
      <c r="P13" s="690"/>
      <c r="Q13" s="690"/>
      <c r="R13" s="690"/>
      <c r="S13" s="690"/>
      <c r="T13" s="691"/>
      <c r="U13" s="740"/>
      <c r="V13" s="699"/>
      <c r="W13" s="699"/>
      <c r="X13" s="699"/>
      <c r="Y13" s="699"/>
      <c r="Z13" s="828"/>
    </row>
    <row r="14" spans="1:26" ht="12" customHeight="1">
      <c r="A14" s="736"/>
      <c r="B14" s="737"/>
      <c r="C14" s="738"/>
      <c r="D14" s="692"/>
      <c r="E14" s="693"/>
      <c r="F14" s="693"/>
      <c r="G14" s="693"/>
      <c r="H14" s="693"/>
      <c r="I14" s="693"/>
      <c r="J14" s="693"/>
      <c r="K14" s="693"/>
      <c r="L14" s="693"/>
      <c r="M14" s="693"/>
      <c r="N14" s="693"/>
      <c r="O14" s="693"/>
      <c r="P14" s="693"/>
      <c r="Q14" s="693"/>
      <c r="R14" s="693"/>
      <c r="S14" s="693"/>
      <c r="T14" s="694"/>
      <c r="U14" s="741"/>
      <c r="V14" s="702"/>
      <c r="W14" s="702"/>
      <c r="X14" s="702"/>
      <c r="Y14" s="702"/>
      <c r="Z14" s="829"/>
    </row>
    <row r="15" spans="1:26" ht="12" customHeight="1">
      <c r="A15" s="721" t="s">
        <v>189</v>
      </c>
      <c r="B15" s="722"/>
      <c r="C15" s="723"/>
      <c r="D15" s="275" t="s">
        <v>179</v>
      </c>
      <c r="E15" s="752"/>
      <c r="F15" s="752"/>
      <c r="G15" s="752"/>
      <c r="H15" s="752"/>
      <c r="I15" s="753"/>
      <c r="J15" s="753"/>
      <c r="K15" s="753"/>
      <c r="L15" s="753"/>
      <c r="M15" s="753"/>
      <c r="N15" s="753"/>
      <c r="O15" s="753"/>
      <c r="P15" s="753"/>
      <c r="Q15" s="753"/>
      <c r="R15" s="753"/>
      <c r="S15" s="754"/>
      <c r="T15" s="715" t="s">
        <v>181</v>
      </c>
      <c r="U15" s="716"/>
      <c r="V15" s="706"/>
      <c r="W15" s="706"/>
      <c r="X15" s="706"/>
      <c r="Y15" s="706"/>
      <c r="Z15" s="719"/>
    </row>
    <row r="16" spans="1:26" ht="12" customHeight="1">
      <c r="A16" s="724"/>
      <c r="B16" s="725"/>
      <c r="C16" s="726"/>
      <c r="D16" s="742"/>
      <c r="E16" s="743"/>
      <c r="F16" s="743"/>
      <c r="G16" s="743"/>
      <c r="H16" s="743"/>
      <c r="I16" s="743"/>
      <c r="J16" s="743"/>
      <c r="K16" s="743"/>
      <c r="L16" s="743"/>
      <c r="M16" s="743"/>
      <c r="N16" s="743"/>
      <c r="O16" s="743"/>
      <c r="P16" s="743"/>
      <c r="Q16" s="743"/>
      <c r="R16" s="743"/>
      <c r="S16" s="743"/>
      <c r="T16" s="715" t="s">
        <v>182</v>
      </c>
      <c r="U16" s="716"/>
      <c r="V16" s="706"/>
      <c r="W16" s="706"/>
      <c r="X16" s="706"/>
      <c r="Y16" s="706"/>
      <c r="Z16" s="719"/>
    </row>
    <row r="17" spans="1:26" ht="12" customHeight="1">
      <c r="A17" s="727"/>
      <c r="B17" s="728"/>
      <c r="C17" s="729"/>
      <c r="D17" s="744"/>
      <c r="E17" s="745"/>
      <c r="F17" s="745"/>
      <c r="G17" s="745"/>
      <c r="H17" s="745"/>
      <c r="I17" s="745"/>
      <c r="J17" s="745"/>
      <c r="K17" s="745"/>
      <c r="L17" s="745"/>
      <c r="M17" s="745"/>
      <c r="N17" s="745"/>
      <c r="O17" s="745"/>
      <c r="P17" s="745"/>
      <c r="Q17" s="745"/>
      <c r="R17" s="745"/>
      <c r="S17" s="745"/>
      <c r="T17" s="717" t="s">
        <v>183</v>
      </c>
      <c r="U17" s="718"/>
      <c r="V17" s="769"/>
      <c r="W17" s="706"/>
      <c r="X17" s="706"/>
      <c r="Y17" s="706"/>
      <c r="Z17" s="719"/>
    </row>
    <row r="18" spans="1:26" ht="12" customHeight="1">
      <c r="A18" s="721" t="s">
        <v>188</v>
      </c>
      <c r="B18" s="722"/>
      <c r="C18" s="723"/>
      <c r="D18" s="275" t="s">
        <v>180</v>
      </c>
      <c r="E18" s="752"/>
      <c r="F18" s="752"/>
      <c r="G18" s="752"/>
      <c r="H18" s="752"/>
      <c r="I18" s="753"/>
      <c r="J18" s="753"/>
      <c r="K18" s="753"/>
      <c r="L18" s="753"/>
      <c r="M18" s="753"/>
      <c r="N18" s="753"/>
      <c r="O18" s="753"/>
      <c r="P18" s="753"/>
      <c r="Q18" s="753"/>
      <c r="R18" s="753"/>
      <c r="S18" s="754"/>
      <c r="T18" s="715" t="s">
        <v>181</v>
      </c>
      <c r="U18" s="716"/>
      <c r="V18" s="706"/>
      <c r="W18" s="706"/>
      <c r="X18" s="706"/>
      <c r="Y18" s="706"/>
      <c r="Z18" s="719"/>
    </row>
    <row r="19" spans="1:26" ht="12" customHeight="1">
      <c r="A19" s="724"/>
      <c r="B19" s="725"/>
      <c r="C19" s="726"/>
      <c r="D19" s="742"/>
      <c r="E19" s="743"/>
      <c r="F19" s="743"/>
      <c r="G19" s="743"/>
      <c r="H19" s="743"/>
      <c r="I19" s="743"/>
      <c r="J19" s="743"/>
      <c r="K19" s="743"/>
      <c r="L19" s="743"/>
      <c r="M19" s="743"/>
      <c r="N19" s="743"/>
      <c r="O19" s="743"/>
      <c r="P19" s="743"/>
      <c r="Q19" s="743"/>
      <c r="R19" s="743"/>
      <c r="S19" s="743"/>
      <c r="T19" s="715" t="s">
        <v>177</v>
      </c>
      <c r="U19" s="716"/>
      <c r="V19" s="706"/>
      <c r="W19" s="706"/>
      <c r="X19" s="706"/>
      <c r="Y19" s="706"/>
      <c r="Z19" s="719"/>
    </row>
    <row r="20" spans="1:26" ht="12" customHeight="1">
      <c r="A20" s="727"/>
      <c r="B20" s="728"/>
      <c r="C20" s="729"/>
      <c r="D20" s="744"/>
      <c r="E20" s="745"/>
      <c r="F20" s="745"/>
      <c r="G20" s="745"/>
      <c r="H20" s="745"/>
      <c r="I20" s="745"/>
      <c r="J20" s="745"/>
      <c r="K20" s="745"/>
      <c r="L20" s="745"/>
      <c r="M20" s="745"/>
      <c r="N20" s="745"/>
      <c r="O20" s="745"/>
      <c r="P20" s="745"/>
      <c r="Q20" s="745"/>
      <c r="R20" s="745"/>
      <c r="S20" s="745"/>
      <c r="T20" s="717" t="s">
        <v>184</v>
      </c>
      <c r="U20" s="718"/>
      <c r="V20" s="684"/>
      <c r="W20" s="684"/>
      <c r="X20" s="684"/>
      <c r="Y20" s="684"/>
      <c r="Z20" s="720"/>
    </row>
    <row r="21" spans="1:26" ht="15" customHeight="1">
      <c r="A21" s="721" t="s">
        <v>187</v>
      </c>
      <c r="B21" s="722"/>
      <c r="C21" s="722"/>
      <c r="D21" s="765"/>
      <c r="E21" s="766"/>
      <c r="F21" s="766"/>
      <c r="G21" s="766"/>
      <c r="H21" s="766"/>
      <c r="I21" s="766"/>
      <c r="J21" s="766"/>
      <c r="K21" s="755" t="s">
        <v>202</v>
      </c>
      <c r="L21" s="756"/>
      <c r="M21" s="756"/>
      <c r="N21" s="756"/>
      <c r="O21" s="756"/>
      <c r="P21" s="756"/>
      <c r="Q21" s="756"/>
      <c r="R21" s="756"/>
      <c r="S21" s="756"/>
      <c r="T21" s="756"/>
      <c r="U21" s="756"/>
      <c r="V21" s="756"/>
      <c r="W21" s="756"/>
      <c r="X21" s="756"/>
      <c r="Y21" s="756"/>
      <c r="Z21" s="757"/>
    </row>
    <row r="22" spans="1:26" ht="24" customHeight="1" thickBot="1">
      <c r="A22" s="763"/>
      <c r="B22" s="764"/>
      <c r="C22" s="764"/>
      <c r="D22" s="767"/>
      <c r="E22" s="768"/>
      <c r="F22" s="768"/>
      <c r="G22" s="768"/>
      <c r="H22" s="768"/>
      <c r="I22" s="768"/>
      <c r="J22" s="768"/>
      <c r="K22" s="758"/>
      <c r="L22" s="759"/>
      <c r="M22" s="759"/>
      <c r="N22" s="759"/>
      <c r="O22" s="759"/>
      <c r="P22" s="759"/>
      <c r="Q22" s="759"/>
      <c r="R22" s="759"/>
      <c r="S22" s="759"/>
      <c r="T22" s="759"/>
      <c r="U22" s="759"/>
      <c r="V22" s="759"/>
      <c r="W22" s="759"/>
      <c r="X22" s="759"/>
      <c r="Y22" s="759"/>
      <c r="Z22" s="760"/>
    </row>
    <row r="23" spans="1:26" ht="14.65" customHeight="1">
      <c r="A23" s="736" t="s">
        <v>195</v>
      </c>
      <c r="B23" s="737"/>
      <c r="C23" s="738"/>
      <c r="D23" s="746" t="s">
        <v>149</v>
      </c>
      <c r="E23" s="747"/>
      <c r="F23" s="747"/>
      <c r="G23" s="747"/>
      <c r="H23" s="747"/>
      <c r="I23" s="747"/>
      <c r="J23" s="747"/>
      <c r="K23" s="747"/>
      <c r="L23" s="747"/>
      <c r="M23" s="747"/>
      <c r="N23" s="747"/>
      <c r="O23" s="747"/>
      <c r="P23" s="747"/>
      <c r="Q23" s="747"/>
      <c r="R23" s="747"/>
      <c r="S23" s="747"/>
      <c r="T23" s="748"/>
      <c r="U23" s="747" t="s">
        <v>150</v>
      </c>
      <c r="V23" s="747"/>
      <c r="W23" s="747"/>
      <c r="X23" s="747"/>
      <c r="Y23" s="748"/>
      <c r="Z23" s="761" t="s">
        <v>151</v>
      </c>
    </row>
    <row r="24" spans="1:26" ht="9" customHeight="1">
      <c r="A24" s="730" t="s">
        <v>172</v>
      </c>
      <c r="B24" s="731"/>
      <c r="C24" s="732"/>
      <c r="D24" s="746"/>
      <c r="E24" s="747"/>
      <c r="F24" s="747"/>
      <c r="G24" s="747"/>
      <c r="H24" s="747"/>
      <c r="I24" s="747"/>
      <c r="J24" s="747"/>
      <c r="K24" s="747"/>
      <c r="L24" s="747"/>
      <c r="M24" s="747"/>
      <c r="N24" s="747"/>
      <c r="O24" s="747"/>
      <c r="P24" s="747"/>
      <c r="Q24" s="747"/>
      <c r="R24" s="747"/>
      <c r="S24" s="747"/>
      <c r="T24" s="748"/>
      <c r="U24" s="747"/>
      <c r="V24" s="747"/>
      <c r="W24" s="747"/>
      <c r="X24" s="747"/>
      <c r="Y24" s="748"/>
      <c r="Z24" s="761"/>
    </row>
    <row r="25" spans="1:26" ht="9" customHeight="1">
      <c r="A25" s="736"/>
      <c r="B25" s="737"/>
      <c r="C25" s="738"/>
      <c r="D25" s="749"/>
      <c r="E25" s="750"/>
      <c r="F25" s="750"/>
      <c r="G25" s="750"/>
      <c r="H25" s="750"/>
      <c r="I25" s="750"/>
      <c r="J25" s="750"/>
      <c r="K25" s="750"/>
      <c r="L25" s="750"/>
      <c r="M25" s="750"/>
      <c r="N25" s="750"/>
      <c r="O25" s="750"/>
      <c r="P25" s="750"/>
      <c r="Q25" s="750"/>
      <c r="R25" s="750"/>
      <c r="S25" s="750"/>
      <c r="T25" s="751"/>
      <c r="U25" s="750"/>
      <c r="V25" s="750"/>
      <c r="W25" s="750"/>
      <c r="X25" s="750"/>
      <c r="Y25" s="751"/>
      <c r="Z25" s="762"/>
    </row>
    <row r="26" spans="1:26" ht="12.75" customHeight="1">
      <c r="A26" s="683"/>
      <c r="B26" s="684"/>
      <c r="C26" s="685"/>
      <c r="D26" s="686"/>
      <c r="E26" s="687"/>
      <c r="F26" s="687"/>
      <c r="G26" s="687"/>
      <c r="H26" s="687"/>
      <c r="I26" s="687"/>
      <c r="J26" s="687"/>
      <c r="K26" s="687"/>
      <c r="L26" s="687"/>
      <c r="M26" s="687"/>
      <c r="N26" s="687"/>
      <c r="O26" s="687"/>
      <c r="P26" s="687"/>
      <c r="Q26" s="687"/>
      <c r="R26" s="687"/>
      <c r="S26" s="687"/>
      <c r="T26" s="688"/>
      <c r="U26" s="687"/>
      <c r="V26" s="687"/>
      <c r="W26" s="687"/>
      <c r="X26" s="687"/>
      <c r="Y26" s="688"/>
      <c r="Z26" s="695"/>
    </row>
    <row r="27" spans="1:26" ht="9" customHeight="1">
      <c r="A27" s="698"/>
      <c r="B27" s="699"/>
      <c r="C27" s="700"/>
      <c r="D27" s="689"/>
      <c r="E27" s="690"/>
      <c r="F27" s="690"/>
      <c r="G27" s="690"/>
      <c r="H27" s="690"/>
      <c r="I27" s="690"/>
      <c r="J27" s="690"/>
      <c r="K27" s="690"/>
      <c r="L27" s="690"/>
      <c r="M27" s="690"/>
      <c r="N27" s="690"/>
      <c r="O27" s="690"/>
      <c r="P27" s="690"/>
      <c r="Q27" s="690"/>
      <c r="R27" s="690"/>
      <c r="S27" s="690"/>
      <c r="T27" s="691"/>
      <c r="U27" s="690"/>
      <c r="V27" s="690"/>
      <c r="W27" s="690"/>
      <c r="X27" s="690"/>
      <c r="Y27" s="691"/>
      <c r="Z27" s="696"/>
    </row>
    <row r="28" spans="1:26" ht="9" customHeight="1">
      <c r="A28" s="701"/>
      <c r="B28" s="702"/>
      <c r="C28" s="703"/>
      <c r="D28" s="692"/>
      <c r="E28" s="693"/>
      <c r="F28" s="693"/>
      <c r="G28" s="693"/>
      <c r="H28" s="693"/>
      <c r="I28" s="693"/>
      <c r="J28" s="693"/>
      <c r="K28" s="693"/>
      <c r="L28" s="693"/>
      <c r="M28" s="693"/>
      <c r="N28" s="693"/>
      <c r="O28" s="693"/>
      <c r="P28" s="693"/>
      <c r="Q28" s="693"/>
      <c r="R28" s="693"/>
      <c r="S28" s="693"/>
      <c r="T28" s="694"/>
      <c r="U28" s="693"/>
      <c r="V28" s="693"/>
      <c r="W28" s="693"/>
      <c r="X28" s="693"/>
      <c r="Y28" s="694"/>
      <c r="Z28" s="697"/>
    </row>
    <row r="29" spans="1:26" ht="12" customHeight="1">
      <c r="A29" s="683"/>
      <c r="B29" s="684"/>
      <c r="C29" s="685"/>
      <c r="D29" s="686"/>
      <c r="E29" s="687"/>
      <c r="F29" s="687"/>
      <c r="G29" s="687"/>
      <c r="H29" s="687"/>
      <c r="I29" s="687"/>
      <c r="J29" s="687"/>
      <c r="K29" s="687"/>
      <c r="L29" s="687"/>
      <c r="M29" s="687"/>
      <c r="N29" s="687"/>
      <c r="O29" s="687"/>
      <c r="P29" s="687"/>
      <c r="Q29" s="687"/>
      <c r="R29" s="687"/>
      <c r="S29" s="687"/>
      <c r="T29" s="688"/>
      <c r="U29" s="687"/>
      <c r="V29" s="687"/>
      <c r="W29" s="687"/>
      <c r="X29" s="687"/>
      <c r="Y29" s="688"/>
      <c r="Z29" s="695"/>
    </row>
    <row r="30" spans="1:26" ht="9" customHeight="1">
      <c r="A30" s="698"/>
      <c r="B30" s="699"/>
      <c r="C30" s="700"/>
      <c r="D30" s="689"/>
      <c r="E30" s="690"/>
      <c r="F30" s="690"/>
      <c r="G30" s="690"/>
      <c r="H30" s="690"/>
      <c r="I30" s="690"/>
      <c r="J30" s="690"/>
      <c r="K30" s="690"/>
      <c r="L30" s="690"/>
      <c r="M30" s="690"/>
      <c r="N30" s="690"/>
      <c r="O30" s="690"/>
      <c r="P30" s="690"/>
      <c r="Q30" s="690"/>
      <c r="R30" s="690"/>
      <c r="S30" s="690"/>
      <c r="T30" s="691"/>
      <c r="U30" s="690"/>
      <c r="V30" s="690"/>
      <c r="W30" s="690"/>
      <c r="X30" s="690"/>
      <c r="Y30" s="691"/>
      <c r="Z30" s="696"/>
    </row>
    <row r="31" spans="1:26" ht="9" customHeight="1">
      <c r="A31" s="701"/>
      <c r="B31" s="702"/>
      <c r="C31" s="703"/>
      <c r="D31" s="692"/>
      <c r="E31" s="693"/>
      <c r="F31" s="693"/>
      <c r="G31" s="693"/>
      <c r="H31" s="693"/>
      <c r="I31" s="693"/>
      <c r="J31" s="693"/>
      <c r="K31" s="693"/>
      <c r="L31" s="693"/>
      <c r="M31" s="693"/>
      <c r="N31" s="693"/>
      <c r="O31" s="693"/>
      <c r="P31" s="693"/>
      <c r="Q31" s="693"/>
      <c r="R31" s="693"/>
      <c r="S31" s="693"/>
      <c r="T31" s="694"/>
      <c r="U31" s="693"/>
      <c r="V31" s="693"/>
      <c r="W31" s="693"/>
      <c r="X31" s="693"/>
      <c r="Y31" s="694"/>
      <c r="Z31" s="697"/>
    </row>
    <row r="32" spans="1:26" ht="12" customHeight="1">
      <c r="A32" s="683"/>
      <c r="B32" s="684"/>
      <c r="C32" s="685"/>
      <c r="D32" s="686"/>
      <c r="E32" s="687"/>
      <c r="F32" s="687"/>
      <c r="G32" s="687"/>
      <c r="H32" s="687"/>
      <c r="I32" s="687"/>
      <c r="J32" s="687"/>
      <c r="K32" s="687"/>
      <c r="L32" s="687"/>
      <c r="M32" s="687"/>
      <c r="N32" s="687"/>
      <c r="O32" s="687"/>
      <c r="P32" s="687"/>
      <c r="Q32" s="687"/>
      <c r="R32" s="687"/>
      <c r="S32" s="687"/>
      <c r="T32" s="688"/>
      <c r="U32" s="687"/>
      <c r="V32" s="687"/>
      <c r="W32" s="687"/>
      <c r="X32" s="687"/>
      <c r="Y32" s="688"/>
      <c r="Z32" s="695"/>
    </row>
    <row r="33" spans="1:26" ht="9" customHeight="1">
      <c r="A33" s="698"/>
      <c r="B33" s="699"/>
      <c r="C33" s="700"/>
      <c r="D33" s="689"/>
      <c r="E33" s="690"/>
      <c r="F33" s="690"/>
      <c r="G33" s="690"/>
      <c r="H33" s="690"/>
      <c r="I33" s="690"/>
      <c r="J33" s="690"/>
      <c r="K33" s="690"/>
      <c r="L33" s="690"/>
      <c r="M33" s="690"/>
      <c r="N33" s="690"/>
      <c r="O33" s="690"/>
      <c r="P33" s="690"/>
      <c r="Q33" s="690"/>
      <c r="R33" s="690"/>
      <c r="S33" s="690"/>
      <c r="T33" s="691"/>
      <c r="U33" s="690"/>
      <c r="V33" s="690"/>
      <c r="W33" s="690"/>
      <c r="X33" s="690"/>
      <c r="Y33" s="691"/>
      <c r="Z33" s="696"/>
    </row>
    <row r="34" spans="1:26" ht="9" customHeight="1">
      <c r="A34" s="701"/>
      <c r="B34" s="702"/>
      <c r="C34" s="703"/>
      <c r="D34" s="692"/>
      <c r="E34" s="693"/>
      <c r="F34" s="693"/>
      <c r="G34" s="693"/>
      <c r="H34" s="693"/>
      <c r="I34" s="693"/>
      <c r="J34" s="693"/>
      <c r="K34" s="693"/>
      <c r="L34" s="693"/>
      <c r="M34" s="693"/>
      <c r="N34" s="693"/>
      <c r="O34" s="693"/>
      <c r="P34" s="693"/>
      <c r="Q34" s="693"/>
      <c r="R34" s="693"/>
      <c r="S34" s="693"/>
      <c r="T34" s="694"/>
      <c r="U34" s="693"/>
      <c r="V34" s="693"/>
      <c r="W34" s="693"/>
      <c r="X34" s="693"/>
      <c r="Y34" s="694"/>
      <c r="Z34" s="697"/>
    </row>
    <row r="35" spans="1:26" ht="12" customHeight="1">
      <c r="A35" s="683"/>
      <c r="B35" s="684"/>
      <c r="C35" s="685"/>
      <c r="D35" s="686"/>
      <c r="E35" s="687"/>
      <c r="F35" s="687"/>
      <c r="G35" s="687"/>
      <c r="H35" s="687"/>
      <c r="I35" s="687"/>
      <c r="J35" s="687"/>
      <c r="K35" s="687"/>
      <c r="L35" s="687"/>
      <c r="M35" s="687"/>
      <c r="N35" s="687"/>
      <c r="O35" s="687"/>
      <c r="P35" s="687"/>
      <c r="Q35" s="687"/>
      <c r="R35" s="687"/>
      <c r="S35" s="687"/>
      <c r="T35" s="688"/>
      <c r="U35" s="687"/>
      <c r="V35" s="687"/>
      <c r="W35" s="687"/>
      <c r="X35" s="687"/>
      <c r="Y35" s="688"/>
      <c r="Z35" s="695"/>
    </row>
    <row r="36" spans="1:26" ht="9" customHeight="1">
      <c r="A36" s="698"/>
      <c r="B36" s="699"/>
      <c r="C36" s="700"/>
      <c r="D36" s="689"/>
      <c r="E36" s="690"/>
      <c r="F36" s="690"/>
      <c r="G36" s="690"/>
      <c r="H36" s="690"/>
      <c r="I36" s="690"/>
      <c r="J36" s="690"/>
      <c r="K36" s="690"/>
      <c r="L36" s="690"/>
      <c r="M36" s="690"/>
      <c r="N36" s="690"/>
      <c r="O36" s="690"/>
      <c r="P36" s="690"/>
      <c r="Q36" s="690"/>
      <c r="R36" s="690"/>
      <c r="S36" s="690"/>
      <c r="T36" s="691"/>
      <c r="U36" s="690"/>
      <c r="V36" s="690"/>
      <c r="W36" s="690"/>
      <c r="X36" s="690"/>
      <c r="Y36" s="691"/>
      <c r="Z36" s="696"/>
    </row>
    <row r="37" spans="1:26" ht="9" customHeight="1">
      <c r="A37" s="701"/>
      <c r="B37" s="702"/>
      <c r="C37" s="703"/>
      <c r="D37" s="692"/>
      <c r="E37" s="693"/>
      <c r="F37" s="693"/>
      <c r="G37" s="693"/>
      <c r="H37" s="693"/>
      <c r="I37" s="693"/>
      <c r="J37" s="693"/>
      <c r="K37" s="693"/>
      <c r="L37" s="693"/>
      <c r="M37" s="693"/>
      <c r="N37" s="693"/>
      <c r="O37" s="693"/>
      <c r="P37" s="693"/>
      <c r="Q37" s="693"/>
      <c r="R37" s="693"/>
      <c r="S37" s="693"/>
      <c r="T37" s="694"/>
      <c r="U37" s="693"/>
      <c r="V37" s="693"/>
      <c r="W37" s="693"/>
      <c r="X37" s="693"/>
      <c r="Y37" s="694"/>
      <c r="Z37" s="697"/>
    </row>
    <row r="38" spans="1:26" ht="12" customHeight="1">
      <c r="A38" s="705"/>
      <c r="B38" s="706"/>
      <c r="C38" s="707"/>
      <c r="D38" s="686"/>
      <c r="E38" s="687"/>
      <c r="F38" s="687"/>
      <c r="G38" s="687"/>
      <c r="H38" s="687"/>
      <c r="I38" s="687"/>
      <c r="J38" s="687"/>
      <c r="K38" s="687"/>
      <c r="L38" s="687"/>
      <c r="M38" s="687"/>
      <c r="N38" s="687"/>
      <c r="O38" s="687"/>
      <c r="P38" s="687"/>
      <c r="Q38" s="687"/>
      <c r="R38" s="687"/>
      <c r="S38" s="687"/>
      <c r="T38" s="688"/>
      <c r="U38" s="690"/>
      <c r="V38" s="690"/>
      <c r="W38" s="690"/>
      <c r="X38" s="690"/>
      <c r="Y38" s="691"/>
      <c r="Z38" s="696"/>
    </row>
    <row r="39" spans="1:26" ht="9" customHeight="1">
      <c r="A39" s="705"/>
      <c r="B39" s="706"/>
      <c r="C39" s="707"/>
      <c r="D39" s="689"/>
      <c r="E39" s="690"/>
      <c r="F39" s="690"/>
      <c r="G39" s="690"/>
      <c r="H39" s="690"/>
      <c r="I39" s="690"/>
      <c r="J39" s="690"/>
      <c r="K39" s="690"/>
      <c r="L39" s="690"/>
      <c r="M39" s="690"/>
      <c r="N39" s="690"/>
      <c r="O39" s="690"/>
      <c r="P39" s="690"/>
      <c r="Q39" s="690"/>
      <c r="R39" s="690"/>
      <c r="S39" s="690"/>
      <c r="T39" s="691"/>
      <c r="U39" s="690"/>
      <c r="V39" s="690"/>
      <c r="W39" s="690"/>
      <c r="X39" s="690"/>
      <c r="Y39" s="691"/>
      <c r="Z39" s="696"/>
    </row>
    <row r="40" spans="1:26" ht="9" customHeight="1" thickBot="1">
      <c r="A40" s="712"/>
      <c r="B40" s="713"/>
      <c r="C40" s="714"/>
      <c r="D40" s="708"/>
      <c r="E40" s="709"/>
      <c r="F40" s="709"/>
      <c r="G40" s="709"/>
      <c r="H40" s="709"/>
      <c r="I40" s="709"/>
      <c r="J40" s="709"/>
      <c r="K40" s="709"/>
      <c r="L40" s="709"/>
      <c r="M40" s="709"/>
      <c r="N40" s="709"/>
      <c r="O40" s="709"/>
      <c r="P40" s="709"/>
      <c r="Q40" s="709"/>
      <c r="R40" s="709"/>
      <c r="S40" s="709"/>
      <c r="T40" s="710"/>
      <c r="U40" s="709"/>
      <c r="V40" s="709"/>
      <c r="W40" s="709"/>
      <c r="X40" s="709"/>
      <c r="Y40" s="710"/>
      <c r="Z40" s="711"/>
    </row>
    <row r="41" spans="1:26" ht="11.1" customHeight="1">
      <c r="A41" s="804"/>
      <c r="B41" s="804"/>
      <c r="C41" s="804"/>
      <c r="D41" s="804"/>
      <c r="E41" s="804"/>
      <c r="F41" s="804"/>
      <c r="G41" s="804"/>
      <c r="H41" s="804"/>
      <c r="I41" s="804"/>
      <c r="J41" s="804"/>
      <c r="K41" s="804"/>
      <c r="L41" s="804"/>
      <c r="M41" s="804"/>
      <c r="N41" s="804"/>
      <c r="O41" s="804"/>
      <c r="P41" s="804"/>
      <c r="Q41" s="804"/>
      <c r="R41" s="804"/>
      <c r="S41" s="804"/>
      <c r="T41" s="804"/>
      <c r="U41" s="804"/>
      <c r="V41" s="804"/>
      <c r="W41" s="804"/>
      <c r="X41" s="804"/>
      <c r="Y41" s="804"/>
      <c r="Z41" s="804"/>
    </row>
    <row r="42" spans="1:26" ht="13.5" customHeight="1">
      <c r="A42" s="803" t="s">
        <v>152</v>
      </c>
      <c r="B42" s="803"/>
      <c r="C42" s="803"/>
      <c r="D42" s="803"/>
      <c r="E42" s="803"/>
      <c r="F42" s="803"/>
      <c r="G42" s="803"/>
      <c r="H42" s="803"/>
      <c r="I42" s="803"/>
      <c r="J42" s="803"/>
      <c r="K42" s="803"/>
      <c r="L42" s="803"/>
      <c r="M42" s="803"/>
      <c r="N42" s="803"/>
      <c r="O42" s="803"/>
      <c r="P42" s="803"/>
      <c r="Q42" s="803"/>
      <c r="R42" s="803"/>
      <c r="S42" s="803"/>
      <c r="T42" s="803"/>
      <c r="U42" s="803"/>
      <c r="V42" s="803"/>
      <c r="W42" s="803"/>
      <c r="X42" s="803"/>
      <c r="Y42" s="803"/>
      <c r="Z42" s="803"/>
    </row>
    <row r="43" spans="1:26" ht="11.1" customHeight="1">
      <c r="A43" s="704" t="s">
        <v>153</v>
      </c>
      <c r="B43" s="704"/>
      <c r="C43" s="704"/>
      <c r="D43" s="704"/>
      <c r="E43" s="704"/>
      <c r="F43" s="704"/>
      <c r="G43" s="704"/>
      <c r="H43" s="704"/>
      <c r="I43" s="704"/>
      <c r="J43" s="704"/>
      <c r="K43" s="704"/>
      <c r="L43" s="704"/>
      <c r="M43" s="704"/>
      <c r="N43" s="704"/>
      <c r="O43" s="704"/>
      <c r="P43" s="704"/>
      <c r="Q43" s="704"/>
      <c r="R43" s="704"/>
      <c r="S43" s="704"/>
      <c r="T43" s="704"/>
      <c r="U43" s="704"/>
      <c r="V43" s="704"/>
      <c r="W43" s="704"/>
      <c r="X43" s="704"/>
      <c r="Y43" s="704"/>
      <c r="Z43" s="704"/>
    </row>
    <row r="44" spans="1:26" ht="8.65" customHeight="1">
      <c r="A44" s="704"/>
      <c r="B44" s="704"/>
      <c r="C44" s="704"/>
      <c r="D44" s="704"/>
      <c r="E44" s="704"/>
      <c r="F44" s="704"/>
      <c r="G44" s="704"/>
      <c r="H44" s="704"/>
      <c r="I44" s="704"/>
      <c r="J44" s="704"/>
      <c r="K44" s="704"/>
      <c r="L44" s="704"/>
      <c r="M44" s="704"/>
      <c r="N44" s="704"/>
      <c r="O44" s="704"/>
      <c r="P44" s="704"/>
      <c r="Q44" s="704"/>
      <c r="R44" s="704"/>
      <c r="S44" s="704"/>
      <c r="T44" s="704"/>
      <c r="U44" s="704"/>
      <c r="V44" s="704"/>
      <c r="W44" s="704"/>
      <c r="X44" s="704"/>
      <c r="Y44" s="704"/>
      <c r="Z44" s="704"/>
    </row>
    <row r="45" spans="1:26" ht="6" customHeight="1" thickBot="1">
      <c r="A45" s="802"/>
      <c r="B45" s="802"/>
      <c r="C45" s="802"/>
      <c r="D45" s="802"/>
      <c r="E45" s="802"/>
      <c r="F45" s="802"/>
      <c r="G45" s="802"/>
      <c r="H45" s="802"/>
      <c r="I45" s="802"/>
      <c r="J45" s="802"/>
      <c r="K45" s="802"/>
      <c r="L45" s="802"/>
      <c r="M45" s="802"/>
      <c r="N45" s="802"/>
      <c r="O45" s="802"/>
      <c r="P45" s="802"/>
      <c r="Q45" s="802"/>
      <c r="R45" s="802"/>
      <c r="S45" s="802"/>
      <c r="T45" s="802"/>
      <c r="U45" s="802"/>
      <c r="V45" s="802"/>
      <c r="W45" s="802"/>
      <c r="X45" s="802"/>
      <c r="Y45" s="802"/>
      <c r="Z45" s="802"/>
    </row>
    <row r="46" spans="1:26" ht="17.25" customHeight="1">
      <c r="A46" s="652" t="s">
        <v>193</v>
      </c>
      <c r="B46" s="653"/>
      <c r="C46" s="653"/>
      <c r="D46" s="653"/>
      <c r="E46" s="653"/>
      <c r="F46" s="653"/>
      <c r="G46" s="653"/>
      <c r="H46" s="653"/>
      <c r="I46" s="653"/>
      <c r="J46" s="653"/>
      <c r="K46" s="653"/>
      <c r="L46" s="653"/>
      <c r="M46" s="653"/>
      <c r="N46" s="653"/>
      <c r="O46" s="653"/>
      <c r="P46" s="653"/>
      <c r="Q46" s="653"/>
      <c r="R46" s="653"/>
      <c r="S46" s="653"/>
      <c r="T46" s="653"/>
      <c r="U46" s="653"/>
      <c r="V46" s="653"/>
      <c r="W46" s="653"/>
      <c r="X46" s="653"/>
      <c r="Y46" s="653"/>
      <c r="Z46" s="654"/>
    </row>
    <row r="47" spans="1:26" ht="13.5" customHeight="1">
      <c r="A47" s="655"/>
      <c r="B47" s="656"/>
      <c r="C47" s="656"/>
      <c r="D47" s="656"/>
      <c r="E47" s="656"/>
      <c r="F47" s="656"/>
      <c r="G47" s="656"/>
      <c r="H47" s="656"/>
      <c r="I47" s="656"/>
      <c r="J47" s="656"/>
      <c r="K47" s="656"/>
      <c r="L47" s="656"/>
      <c r="M47" s="656"/>
      <c r="N47" s="656"/>
      <c r="O47" s="656"/>
      <c r="P47" s="656"/>
      <c r="Q47" s="656"/>
      <c r="R47" s="656"/>
      <c r="S47" s="656"/>
      <c r="T47" s="656"/>
      <c r="U47" s="656"/>
      <c r="V47" s="656"/>
      <c r="W47" s="656"/>
      <c r="X47" s="656"/>
      <c r="Y47" s="656"/>
      <c r="Z47" s="657"/>
    </row>
    <row r="48" spans="1:26" ht="13.5" customHeight="1">
      <c r="A48" s="658"/>
      <c r="B48" s="659"/>
      <c r="C48" s="659"/>
      <c r="D48" s="659"/>
      <c r="E48" s="659"/>
      <c r="F48" s="659"/>
      <c r="G48" s="659"/>
      <c r="H48" s="659"/>
      <c r="I48" s="659"/>
      <c r="J48" s="659"/>
      <c r="K48" s="659"/>
      <c r="L48" s="659"/>
      <c r="M48" s="659"/>
      <c r="N48" s="659"/>
      <c r="O48" s="659"/>
      <c r="P48" s="659"/>
      <c r="Q48" s="659"/>
      <c r="R48" s="659"/>
      <c r="S48" s="659"/>
      <c r="T48" s="659"/>
      <c r="U48" s="659"/>
      <c r="V48" s="659"/>
      <c r="W48" s="659"/>
      <c r="X48" s="659"/>
      <c r="Y48" s="659"/>
      <c r="Z48" s="660"/>
    </row>
    <row r="49" spans="1:26" ht="13.5" customHeight="1" thickBot="1">
      <c r="A49" s="661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62"/>
      <c r="S49" s="662"/>
      <c r="T49" s="662"/>
      <c r="U49" s="662"/>
      <c r="V49" s="662"/>
      <c r="W49" s="662"/>
      <c r="X49" s="662"/>
      <c r="Y49" s="662"/>
      <c r="Z49" s="663"/>
    </row>
    <row r="50" spans="1:26" ht="11.1" customHeight="1" thickBot="1">
      <c r="A50" s="682"/>
      <c r="B50" s="682"/>
      <c r="C50" s="682"/>
      <c r="D50" s="682"/>
      <c r="E50" s="682"/>
      <c r="F50" s="682"/>
      <c r="G50" s="682"/>
      <c r="H50" s="682"/>
      <c r="I50" s="682"/>
      <c r="J50" s="682"/>
      <c r="K50" s="682"/>
      <c r="L50" s="682"/>
      <c r="M50" s="682"/>
      <c r="N50" s="682"/>
      <c r="O50" s="682"/>
      <c r="P50" s="682"/>
      <c r="Q50" s="682"/>
      <c r="R50" s="682"/>
      <c r="S50" s="682"/>
      <c r="T50" s="682"/>
      <c r="U50" s="682"/>
      <c r="V50" s="682"/>
      <c r="W50" s="682"/>
      <c r="X50" s="682"/>
      <c r="Y50" s="682"/>
      <c r="Z50" s="682"/>
    </row>
    <row r="51" spans="1:26" ht="16.149999999999999" customHeight="1">
      <c r="A51" s="652" t="s">
        <v>196</v>
      </c>
      <c r="B51" s="653"/>
      <c r="C51" s="653"/>
      <c r="D51" s="653"/>
      <c r="E51" s="653"/>
      <c r="F51" s="653"/>
      <c r="G51" s="653"/>
      <c r="H51" s="653"/>
      <c r="I51" s="653"/>
      <c r="J51" s="653"/>
      <c r="K51" s="653"/>
      <c r="L51" s="653"/>
      <c r="M51" s="653"/>
      <c r="N51" s="653"/>
      <c r="O51" s="653"/>
      <c r="P51" s="653"/>
      <c r="Q51" s="653"/>
      <c r="R51" s="653"/>
      <c r="S51" s="653"/>
      <c r="T51" s="653"/>
      <c r="U51" s="653"/>
      <c r="V51" s="653"/>
      <c r="W51" s="653"/>
      <c r="X51" s="653"/>
      <c r="Y51" s="653"/>
      <c r="Z51" s="654"/>
    </row>
    <row r="52" spans="1:26" ht="13.5" customHeight="1">
      <c r="A52" s="664"/>
      <c r="B52" s="665"/>
      <c r="C52" s="665"/>
      <c r="D52" s="665"/>
      <c r="E52" s="665"/>
      <c r="F52" s="665"/>
      <c r="G52" s="665"/>
      <c r="H52" s="665"/>
      <c r="I52" s="665"/>
      <c r="J52" s="665"/>
      <c r="K52" s="665"/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6"/>
    </row>
    <row r="53" spans="1:26" ht="13.5" customHeight="1">
      <c r="A53" s="664"/>
      <c r="B53" s="665"/>
      <c r="C53" s="665"/>
      <c r="D53" s="665"/>
      <c r="E53" s="665"/>
      <c r="F53" s="665"/>
      <c r="G53" s="665"/>
      <c r="H53" s="665"/>
      <c r="I53" s="665"/>
      <c r="J53" s="665"/>
      <c r="K53" s="665"/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6"/>
    </row>
    <row r="54" spans="1:26" ht="13.5" customHeight="1">
      <c r="A54" s="664"/>
      <c r="B54" s="665"/>
      <c r="C54" s="665"/>
      <c r="D54" s="665"/>
      <c r="E54" s="665"/>
      <c r="F54" s="665"/>
      <c r="G54" s="665"/>
      <c r="H54" s="665"/>
      <c r="I54" s="665"/>
      <c r="J54" s="665"/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6"/>
    </row>
    <row r="55" spans="1:26" ht="13.5" customHeight="1">
      <c r="A55" s="664"/>
      <c r="B55" s="665"/>
      <c r="C55" s="665"/>
      <c r="D55" s="665"/>
      <c r="E55" s="665"/>
      <c r="F55" s="665"/>
      <c r="G55" s="665"/>
      <c r="H55" s="665"/>
      <c r="I55" s="665"/>
      <c r="J55" s="665"/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6"/>
    </row>
    <row r="56" spans="1:26" ht="13.5" customHeight="1">
      <c r="A56" s="664"/>
      <c r="B56" s="665"/>
      <c r="C56" s="665"/>
      <c r="D56" s="665"/>
      <c r="E56" s="665"/>
      <c r="F56" s="665"/>
      <c r="G56" s="665"/>
      <c r="H56" s="665"/>
      <c r="I56" s="665"/>
      <c r="J56" s="665"/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6"/>
    </row>
    <row r="57" spans="1:26" ht="13.5" customHeight="1">
      <c r="A57" s="664"/>
      <c r="B57" s="665"/>
      <c r="C57" s="665"/>
      <c r="D57" s="665"/>
      <c r="E57" s="665"/>
      <c r="F57" s="665"/>
      <c r="G57" s="665"/>
      <c r="H57" s="665"/>
      <c r="I57" s="665"/>
      <c r="J57" s="665"/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6"/>
    </row>
    <row r="58" spans="1:26" ht="13.5" customHeight="1">
      <c r="A58" s="664"/>
      <c r="B58" s="665"/>
      <c r="C58" s="665"/>
      <c r="D58" s="665"/>
      <c r="E58" s="665"/>
      <c r="F58" s="665"/>
      <c r="G58" s="665"/>
      <c r="H58" s="665"/>
      <c r="I58" s="665"/>
      <c r="J58" s="665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6"/>
    </row>
    <row r="59" spans="1:26" ht="13.5" customHeight="1">
      <c r="A59" s="664"/>
      <c r="B59" s="665"/>
      <c r="C59" s="665"/>
      <c r="D59" s="665"/>
      <c r="E59" s="665"/>
      <c r="F59" s="665"/>
      <c r="G59" s="665"/>
      <c r="H59" s="665"/>
      <c r="I59" s="665"/>
      <c r="J59" s="665"/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6"/>
    </row>
    <row r="60" spans="1:26" ht="13.5" customHeight="1" thickBot="1">
      <c r="A60" s="667"/>
      <c r="B60" s="668"/>
      <c r="C60" s="668"/>
      <c r="D60" s="668"/>
      <c r="E60" s="668"/>
      <c r="F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9"/>
    </row>
    <row r="61" spans="1:26" ht="11.1" customHeight="1" thickBot="1">
      <c r="A61" s="682"/>
      <c r="B61" s="682"/>
      <c r="C61" s="682"/>
      <c r="D61" s="682"/>
      <c r="E61" s="682"/>
      <c r="F61" s="682"/>
      <c r="G61" s="682"/>
      <c r="H61" s="682"/>
      <c r="I61" s="682"/>
      <c r="J61" s="682"/>
      <c r="K61" s="682"/>
      <c r="L61" s="682"/>
      <c r="M61" s="682"/>
      <c r="N61" s="682"/>
      <c r="O61" s="682"/>
      <c r="P61" s="682"/>
      <c r="Q61" s="682"/>
      <c r="R61" s="682"/>
      <c r="S61" s="682"/>
      <c r="T61" s="682"/>
      <c r="U61" s="682"/>
      <c r="V61" s="682"/>
      <c r="W61" s="682"/>
      <c r="X61" s="682"/>
      <c r="Y61" s="682"/>
      <c r="Z61" s="682"/>
    </row>
    <row r="62" spans="1:26" ht="10.5" customHeight="1">
      <c r="A62" s="670" t="s">
        <v>170</v>
      </c>
      <c r="B62" s="671"/>
      <c r="C62" s="671"/>
      <c r="D62" s="671"/>
      <c r="E62" s="671"/>
      <c r="F62" s="671"/>
      <c r="G62" s="671"/>
      <c r="H62" s="671"/>
      <c r="I62" s="671"/>
      <c r="J62" s="671"/>
      <c r="K62" s="671"/>
      <c r="L62" s="671"/>
      <c r="M62" s="671"/>
      <c r="N62" s="671"/>
      <c r="O62" s="671"/>
      <c r="P62" s="671"/>
      <c r="Q62" s="671"/>
      <c r="R62" s="671"/>
      <c r="S62" s="671"/>
      <c r="T62" s="671"/>
      <c r="U62" s="671"/>
      <c r="V62" s="671"/>
      <c r="W62" s="676"/>
      <c r="X62" s="676"/>
      <c r="Y62" s="676"/>
      <c r="Z62" s="679" t="s">
        <v>185</v>
      </c>
    </row>
    <row r="63" spans="1:26" ht="11.1" customHeight="1">
      <c r="A63" s="672"/>
      <c r="B63" s="673"/>
      <c r="C63" s="673"/>
      <c r="D63" s="673"/>
      <c r="E63" s="673"/>
      <c r="F63" s="673"/>
      <c r="G63" s="673"/>
      <c r="H63" s="673"/>
      <c r="I63" s="673"/>
      <c r="J63" s="673"/>
      <c r="K63" s="673"/>
      <c r="L63" s="673"/>
      <c r="M63" s="673"/>
      <c r="N63" s="673"/>
      <c r="O63" s="673"/>
      <c r="P63" s="673"/>
      <c r="Q63" s="673"/>
      <c r="R63" s="673"/>
      <c r="S63" s="673"/>
      <c r="T63" s="673"/>
      <c r="U63" s="673"/>
      <c r="V63" s="673"/>
      <c r="W63" s="677"/>
      <c r="X63" s="677"/>
      <c r="Y63" s="677"/>
      <c r="Z63" s="680"/>
    </row>
    <row r="64" spans="1:26" ht="11.1" customHeight="1" thickBot="1">
      <c r="A64" s="674"/>
      <c r="B64" s="675"/>
      <c r="C64" s="675"/>
      <c r="D64" s="675"/>
      <c r="E64" s="675"/>
      <c r="F64" s="675"/>
      <c r="G64" s="675"/>
      <c r="H64" s="675"/>
      <c r="I64" s="675"/>
      <c r="J64" s="675"/>
      <c r="K64" s="675"/>
      <c r="L64" s="675"/>
      <c r="M64" s="675"/>
      <c r="N64" s="675"/>
      <c r="O64" s="675"/>
      <c r="P64" s="675"/>
      <c r="Q64" s="675"/>
      <c r="R64" s="675"/>
      <c r="S64" s="675"/>
      <c r="T64" s="675"/>
      <c r="U64" s="675"/>
      <c r="V64" s="675"/>
      <c r="W64" s="678"/>
      <c r="X64" s="678"/>
      <c r="Y64" s="678"/>
      <c r="Z64" s="681"/>
    </row>
    <row r="65" spans="1:26">
      <c r="A65" s="651"/>
      <c r="B65" s="651"/>
      <c r="C65" s="651"/>
      <c r="D65" s="651"/>
      <c r="E65" s="651"/>
      <c r="F65" s="651"/>
      <c r="G65" s="651"/>
      <c r="H65" s="651"/>
      <c r="I65" s="651"/>
      <c r="J65" s="651"/>
      <c r="K65" s="651"/>
      <c r="L65" s="651"/>
      <c r="M65" s="651"/>
      <c r="N65" s="651"/>
      <c r="O65" s="651"/>
      <c r="P65" s="651"/>
      <c r="Q65" s="651"/>
      <c r="R65" s="651"/>
      <c r="S65" s="651"/>
      <c r="T65" s="651"/>
      <c r="U65" s="651"/>
      <c r="V65" s="651"/>
      <c r="W65" s="651"/>
      <c r="X65" s="651"/>
      <c r="Y65" s="651"/>
      <c r="Z65" s="651"/>
    </row>
    <row r="66" spans="1:26" ht="11.1" customHeight="1">
      <c r="A66" s="272"/>
      <c r="B66" s="272"/>
      <c r="C66" s="272"/>
      <c r="D66" s="272"/>
      <c r="E66" s="272"/>
      <c r="F66" s="272"/>
      <c r="G66" s="272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  <c r="X66" s="272"/>
      <c r="Y66" s="272"/>
      <c r="Z66" s="272"/>
    </row>
    <row r="67" spans="1:26" ht="17.25" customHeight="1">
      <c r="A67" s="272"/>
      <c r="B67" s="272"/>
      <c r="C67" s="272"/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</row>
    <row r="68" spans="1:26" ht="17.25" customHeight="1">
      <c r="A68" s="272"/>
      <c r="B68" s="272"/>
      <c r="C68" s="272"/>
      <c r="D68" s="272"/>
      <c r="E68" s="272"/>
      <c r="F68" s="272"/>
      <c r="G68" s="272"/>
      <c r="H68" s="272"/>
      <c r="I68" s="272"/>
      <c r="J68" s="272"/>
      <c r="K68" s="272"/>
      <c r="L68" s="272"/>
      <c r="M68" s="272"/>
      <c r="N68" s="272"/>
      <c r="O68" s="272"/>
      <c r="P68" s="272"/>
      <c r="Q68" s="272"/>
      <c r="R68" s="272"/>
      <c r="S68" s="272"/>
      <c r="T68" s="272"/>
      <c r="U68" s="272"/>
      <c r="V68" s="272"/>
      <c r="W68" s="272"/>
      <c r="X68" s="272"/>
      <c r="Y68" s="272"/>
      <c r="Z68" s="272"/>
    </row>
    <row r="69" spans="1:26" ht="17.25" customHeight="1">
      <c r="A69" s="272"/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  <c r="N69" s="272"/>
      <c r="O69" s="272"/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</row>
    <row r="70" spans="1:26" ht="17.25" customHeight="1">
      <c r="A70" s="272"/>
      <c r="B70" s="272"/>
      <c r="C70" s="272"/>
      <c r="D70" s="272"/>
      <c r="E70" s="272"/>
      <c r="F70" s="272"/>
      <c r="G70" s="272"/>
      <c r="H70" s="272"/>
      <c r="I70" s="272"/>
      <c r="J70" s="272"/>
      <c r="K70" s="272"/>
      <c r="L70" s="27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</row>
    <row r="71" spans="1:26" ht="17.25" customHeight="1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272"/>
      <c r="X71" s="272"/>
      <c r="Y71" s="272"/>
      <c r="Z71" s="272"/>
    </row>
    <row r="72" spans="1:26" ht="17.25" customHeight="1">
      <c r="A72" s="272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</row>
    <row r="73" spans="1:26" ht="17.25" customHeight="1">
      <c r="A73" s="272"/>
      <c r="B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</row>
    <row r="74" spans="1:26" ht="17.25" customHeight="1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  <c r="Y74" s="272"/>
      <c r="Z74" s="272"/>
    </row>
    <row r="75" spans="1:26" ht="17.25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  <c r="Y75" s="272"/>
      <c r="Z75" s="272"/>
    </row>
    <row r="76" spans="1:26" ht="17.25" customHeight="1">
      <c r="A76" s="272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  <c r="Y76" s="272"/>
      <c r="Z76" s="272"/>
    </row>
    <row r="77" spans="1:26" ht="17.25" customHeight="1">
      <c r="A77" s="272"/>
      <c r="B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2"/>
      <c r="N77" s="272"/>
      <c r="O77" s="272"/>
      <c r="P77" s="272"/>
      <c r="Q77" s="272"/>
      <c r="R77" s="272"/>
      <c r="S77" s="272"/>
      <c r="T77" s="272"/>
      <c r="U77" s="272"/>
      <c r="V77" s="272"/>
      <c r="W77" s="272"/>
      <c r="X77" s="272"/>
      <c r="Y77" s="272"/>
      <c r="Z77" s="272"/>
    </row>
    <row r="78" spans="1:26" ht="17.25" customHeight="1">
      <c r="A78" s="272"/>
      <c r="B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2"/>
      <c r="N78" s="272"/>
      <c r="O78" s="272"/>
      <c r="P78" s="272"/>
      <c r="Q78" s="272"/>
      <c r="R78" s="272"/>
      <c r="S78" s="272"/>
      <c r="T78" s="272"/>
      <c r="U78" s="272"/>
      <c r="V78" s="272"/>
      <c r="W78" s="272"/>
      <c r="X78" s="272"/>
      <c r="Y78" s="272"/>
      <c r="Z78" s="272"/>
    </row>
    <row r="79" spans="1:26" ht="17.25" customHeight="1">
      <c r="A79" s="272"/>
      <c r="B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2"/>
      <c r="N79" s="272"/>
      <c r="O79" s="272"/>
      <c r="P79" s="272"/>
      <c r="Q79" s="272"/>
      <c r="R79" s="272"/>
      <c r="S79" s="272"/>
      <c r="T79" s="272"/>
      <c r="U79" s="272"/>
      <c r="V79" s="272"/>
      <c r="W79" s="272"/>
      <c r="X79" s="272"/>
      <c r="Y79" s="272"/>
      <c r="Z79" s="272"/>
    </row>
    <row r="80" spans="1:26" ht="17.25" customHeight="1">
      <c r="A80" s="272"/>
      <c r="B80" s="272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2"/>
      <c r="N80" s="272"/>
      <c r="O80" s="272"/>
      <c r="P80" s="272"/>
      <c r="Q80" s="272"/>
      <c r="R80" s="272"/>
      <c r="S80" s="272"/>
      <c r="T80" s="272"/>
      <c r="U80" s="272"/>
      <c r="V80" s="272"/>
      <c r="W80" s="272"/>
      <c r="X80" s="272"/>
      <c r="Y80" s="272"/>
      <c r="Z80" s="272"/>
    </row>
    <row r="81" spans="1:26" ht="17.25" customHeight="1">
      <c r="A81" s="272"/>
      <c r="B81" s="272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2"/>
      <c r="N81" s="272"/>
      <c r="O81" s="272"/>
      <c r="P81" s="272"/>
      <c r="Q81" s="272"/>
      <c r="R81" s="272"/>
      <c r="S81" s="272"/>
      <c r="T81" s="272"/>
      <c r="U81" s="272"/>
      <c r="V81" s="272"/>
      <c r="W81" s="272"/>
      <c r="X81" s="272"/>
      <c r="Y81" s="272"/>
      <c r="Z81" s="272"/>
    </row>
    <row r="82" spans="1:26" ht="17.25" customHeight="1">
      <c r="A82" s="272"/>
      <c r="B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2"/>
      <c r="N82" s="272"/>
      <c r="O82" s="272"/>
      <c r="P82" s="272"/>
      <c r="Q82" s="272"/>
      <c r="R82" s="272"/>
      <c r="S82" s="272"/>
      <c r="T82" s="272"/>
      <c r="U82" s="272"/>
      <c r="V82" s="272"/>
      <c r="W82" s="272"/>
      <c r="X82" s="272"/>
      <c r="Y82" s="272"/>
      <c r="Z82" s="272"/>
    </row>
    <row r="83" spans="1:26" ht="17.25" customHeight="1">
      <c r="A83" s="272"/>
      <c r="B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2"/>
      <c r="N83" s="272"/>
      <c r="O83" s="272"/>
      <c r="P83" s="272"/>
      <c r="Q83" s="272"/>
      <c r="R83" s="272"/>
      <c r="S83" s="272"/>
      <c r="T83" s="272"/>
      <c r="U83" s="272"/>
      <c r="V83" s="272"/>
      <c r="W83" s="272"/>
      <c r="X83" s="272"/>
      <c r="Y83" s="272"/>
      <c r="Z83" s="272"/>
    </row>
    <row r="84" spans="1:26" ht="17.25" customHeight="1">
      <c r="A84" s="272"/>
      <c r="B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2"/>
      <c r="N84" s="272"/>
      <c r="O84" s="272"/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</row>
    <row r="85" spans="1:26" ht="17.25" customHeight="1">
      <c r="A85" s="272"/>
      <c r="B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2"/>
      <c r="N85" s="272"/>
      <c r="O85" s="272"/>
      <c r="P85" s="272"/>
      <c r="Q85" s="272"/>
      <c r="R85" s="272"/>
      <c r="S85" s="272"/>
      <c r="T85" s="272"/>
      <c r="U85" s="272"/>
      <c r="V85" s="272"/>
      <c r="W85" s="272"/>
      <c r="X85" s="272"/>
      <c r="Y85" s="272"/>
      <c r="Z85" s="272"/>
    </row>
    <row r="86" spans="1:26" ht="17.25" customHeight="1">
      <c r="A86" s="272"/>
      <c r="B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2"/>
      <c r="N86" s="272"/>
      <c r="O86" s="272"/>
      <c r="P86" s="272"/>
      <c r="Q86" s="272"/>
      <c r="R86" s="272"/>
      <c r="S86" s="272"/>
      <c r="T86" s="272"/>
      <c r="U86" s="272"/>
      <c r="V86" s="272"/>
      <c r="W86" s="272"/>
      <c r="X86" s="272"/>
      <c r="Y86" s="272"/>
      <c r="Z86" s="272"/>
    </row>
    <row r="87" spans="1:26" ht="17.25" customHeight="1">
      <c r="A87" s="272"/>
      <c r="B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2"/>
      <c r="N87" s="272"/>
      <c r="O87" s="272"/>
      <c r="P87" s="272"/>
      <c r="Q87" s="272"/>
      <c r="R87" s="272"/>
      <c r="S87" s="272"/>
      <c r="T87" s="272"/>
      <c r="U87" s="272"/>
      <c r="V87" s="272"/>
      <c r="W87" s="272"/>
      <c r="X87" s="272"/>
      <c r="Y87" s="272"/>
      <c r="Z87" s="272"/>
    </row>
    <row r="88" spans="1:26" ht="17.25" customHeight="1">
      <c r="A88" s="272"/>
      <c r="B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2"/>
      <c r="N88" s="272"/>
      <c r="O88" s="272"/>
      <c r="P88" s="272"/>
      <c r="Q88" s="272"/>
      <c r="R88" s="272"/>
      <c r="S88" s="272"/>
      <c r="T88" s="272"/>
      <c r="U88" s="272"/>
      <c r="V88" s="272"/>
      <c r="W88" s="272"/>
      <c r="X88" s="272"/>
      <c r="Y88" s="272"/>
      <c r="Z88" s="272"/>
    </row>
    <row r="89" spans="1:26" ht="17.25" customHeight="1">
      <c r="A89" s="272"/>
      <c r="B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</row>
    <row r="90" spans="1:26" ht="15" customHeight="1">
      <c r="A90" s="272"/>
      <c r="B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2"/>
      <c r="N90" s="272"/>
      <c r="O90" s="272"/>
      <c r="P90" s="272"/>
      <c r="Q90" s="272"/>
      <c r="R90" s="272"/>
      <c r="S90" s="272"/>
      <c r="T90" s="272"/>
      <c r="U90" s="272"/>
      <c r="V90" s="272"/>
      <c r="W90" s="272"/>
      <c r="X90" s="272"/>
      <c r="Y90" s="272"/>
      <c r="Z90" s="272"/>
    </row>
    <row r="91" spans="1:26" ht="0.75" customHeight="1"/>
    <row r="95" spans="1:26" hidden="1"/>
    <row r="96" spans="1:26" hidden="1"/>
    <row r="97" spans="1:18" hidden="1"/>
    <row r="98" spans="1:18" hidden="1">
      <c r="A98" s="276" t="s">
        <v>46</v>
      </c>
      <c r="B98" s="277" t="s">
        <v>81</v>
      </c>
      <c r="C98" s="278"/>
      <c r="M98" s="273" t="s">
        <v>101</v>
      </c>
      <c r="R98" s="273" t="s">
        <v>38</v>
      </c>
    </row>
    <row r="99" spans="1:18" hidden="1">
      <c r="A99" s="279" t="s">
        <v>84</v>
      </c>
      <c r="B99" s="280" t="s">
        <v>85</v>
      </c>
      <c r="C99" s="281"/>
      <c r="M99" s="282">
        <v>5</v>
      </c>
      <c r="N99" s="282"/>
      <c r="R99" s="273" t="s">
        <v>144</v>
      </c>
    </row>
    <row r="100" spans="1:18" hidden="1">
      <c r="M100" s="282">
        <v>6</v>
      </c>
      <c r="N100" s="282"/>
      <c r="O100" s="282"/>
      <c r="P100" s="282"/>
      <c r="Q100" s="282"/>
      <c r="R100" s="273" t="s">
        <v>97</v>
      </c>
    </row>
    <row r="101" spans="1:18" hidden="1">
      <c r="A101" s="283" t="s">
        <v>79</v>
      </c>
      <c r="B101" s="284" t="s">
        <v>42</v>
      </c>
      <c r="M101" s="282">
        <v>9</v>
      </c>
      <c r="N101" s="282"/>
      <c r="O101" s="282"/>
      <c r="P101" s="282"/>
      <c r="Q101" s="282"/>
      <c r="R101" s="273" t="s">
        <v>104</v>
      </c>
    </row>
    <row r="102" spans="1:18" hidden="1">
      <c r="M102" s="282">
        <v>10</v>
      </c>
      <c r="N102" s="282"/>
      <c r="O102" s="282"/>
      <c r="P102" s="282"/>
      <c r="Q102" s="282"/>
      <c r="R102" s="273" t="s">
        <v>105</v>
      </c>
    </row>
    <row r="103" spans="1:18" hidden="1">
      <c r="M103" s="282">
        <v>13</v>
      </c>
      <c r="N103" s="282"/>
      <c r="O103" s="282"/>
      <c r="P103" s="282"/>
      <c r="Q103" s="282"/>
      <c r="R103" s="273" t="s">
        <v>106</v>
      </c>
    </row>
    <row r="104" spans="1:18" hidden="1">
      <c r="M104" s="282">
        <v>16</v>
      </c>
      <c r="N104" s="282"/>
      <c r="O104" s="282"/>
      <c r="P104" s="282"/>
      <c r="Q104" s="282"/>
      <c r="R104" s="273" t="s">
        <v>119</v>
      </c>
    </row>
    <row r="105" spans="1:18" hidden="1">
      <c r="M105" s="282">
        <v>55</v>
      </c>
      <c r="N105" s="282"/>
      <c r="O105" s="282"/>
      <c r="P105" s="282"/>
      <c r="Q105" s="282"/>
      <c r="R105" s="273" t="s">
        <v>120</v>
      </c>
    </row>
    <row r="106" spans="1:18" hidden="1">
      <c r="A106" s="285"/>
      <c r="B106" s="286">
        <v>0.25</v>
      </c>
      <c r="C106" s="287"/>
      <c r="M106" s="282">
        <v>56</v>
      </c>
      <c r="N106" s="282"/>
      <c r="O106" s="282"/>
      <c r="P106" s="282"/>
      <c r="Q106" s="282"/>
      <c r="R106" s="273" t="s">
        <v>121</v>
      </c>
    </row>
    <row r="107" spans="1:18" hidden="1">
      <c r="A107" s="285"/>
      <c r="B107" s="286">
        <v>0.65</v>
      </c>
      <c r="C107" s="287"/>
    </row>
    <row r="108" spans="1:18" hidden="1">
      <c r="M108" s="288" t="s">
        <v>58</v>
      </c>
    </row>
    <row r="109" spans="1:18" hidden="1">
      <c r="A109" s="276"/>
      <c r="B109" s="289">
        <v>1</v>
      </c>
      <c r="C109" s="282"/>
      <c r="M109" s="288" t="e">
        <f>(#REF!+T43)*V43</f>
        <v>#REF!</v>
      </c>
    </row>
    <row r="110" spans="1:18" hidden="1">
      <c r="B110" s="290">
        <v>2</v>
      </c>
      <c r="C110" s="282"/>
      <c r="M110" s="288" t="e">
        <f>(#REF!+T44)*V44</f>
        <v>#REF!</v>
      </c>
    </row>
    <row r="111" spans="1:18" hidden="1">
      <c r="B111" s="290">
        <v>3</v>
      </c>
      <c r="C111" s="282"/>
      <c r="M111" s="288" t="e">
        <f>(#REF!+T46)*V46</f>
        <v>#REF!</v>
      </c>
    </row>
    <row r="112" spans="1:18" hidden="1">
      <c r="B112" s="290">
        <v>4</v>
      </c>
      <c r="C112" s="282"/>
      <c r="M112" s="288" t="e">
        <f>(#REF!+T47)*V47</f>
        <v>#REF!</v>
      </c>
    </row>
    <row r="113" spans="1:13" hidden="1">
      <c r="B113" s="290">
        <v>5</v>
      </c>
      <c r="C113" s="282"/>
      <c r="M113" s="288" t="e">
        <f>(#REF!+T49)*V49</f>
        <v>#REF!</v>
      </c>
    </row>
    <row r="114" spans="1:13" hidden="1">
      <c r="B114" s="290">
        <v>6</v>
      </c>
      <c r="C114" s="282"/>
    </row>
    <row r="115" spans="1:13" hidden="1">
      <c r="B115" s="290">
        <v>9</v>
      </c>
      <c r="C115" s="282"/>
    </row>
    <row r="116" spans="1:13" hidden="1">
      <c r="B116" s="290">
        <v>10</v>
      </c>
      <c r="C116" s="282"/>
    </row>
    <row r="117" spans="1:13" hidden="1">
      <c r="B117" s="290">
        <v>11</v>
      </c>
      <c r="C117" s="282"/>
    </row>
    <row r="118" spans="1:13" hidden="1">
      <c r="B118" s="290">
        <v>12</v>
      </c>
      <c r="C118" s="282"/>
    </row>
    <row r="119" spans="1:13" hidden="1">
      <c r="B119" s="290">
        <v>13</v>
      </c>
      <c r="C119" s="282"/>
    </row>
    <row r="120" spans="1:13" hidden="1">
      <c r="B120" s="290">
        <v>14</v>
      </c>
      <c r="C120" s="282"/>
    </row>
    <row r="121" spans="1:13" hidden="1">
      <c r="B121" s="290">
        <v>15</v>
      </c>
      <c r="C121" s="282"/>
    </row>
    <row r="122" spans="1:13" hidden="1">
      <c r="B122" s="290">
        <v>16</v>
      </c>
      <c r="C122" s="282"/>
    </row>
    <row r="123" spans="1:13" hidden="1">
      <c r="B123" s="290">
        <v>17</v>
      </c>
      <c r="C123" s="282"/>
    </row>
    <row r="124" spans="1:13" hidden="1">
      <c r="B124" s="290">
        <v>18</v>
      </c>
      <c r="C124" s="282"/>
    </row>
    <row r="125" spans="1:13" hidden="1">
      <c r="B125" s="290">
        <v>19</v>
      </c>
      <c r="C125" s="282"/>
    </row>
    <row r="126" spans="1:13" hidden="1">
      <c r="A126" s="279"/>
      <c r="B126" s="291">
        <v>20</v>
      </c>
      <c r="C126" s="282"/>
    </row>
    <row r="127" spans="1:13" hidden="1"/>
    <row r="128" spans="1:13" hidden="1">
      <c r="A128" s="276"/>
      <c r="B128" s="292">
        <v>0</v>
      </c>
      <c r="C128" s="287"/>
    </row>
    <row r="129" spans="1:3" hidden="1">
      <c r="B129" s="293">
        <v>0.03</v>
      </c>
      <c r="C129" s="287"/>
    </row>
    <row r="130" spans="1:3" hidden="1">
      <c r="B130" s="293">
        <v>0.05</v>
      </c>
      <c r="C130" s="287"/>
    </row>
    <row r="131" spans="1:3" hidden="1">
      <c r="B131" s="293">
        <v>7.0000000000000007E-2</v>
      </c>
      <c r="C131" s="287"/>
    </row>
    <row r="132" spans="1:3" hidden="1">
      <c r="B132" s="293">
        <v>0.08</v>
      </c>
      <c r="C132" s="287"/>
    </row>
    <row r="133" spans="1:3" hidden="1">
      <c r="B133" s="293">
        <v>0.1</v>
      </c>
      <c r="C133" s="287"/>
    </row>
    <row r="134" spans="1:3" hidden="1">
      <c r="B134" s="293">
        <v>0.15</v>
      </c>
      <c r="C134" s="287"/>
    </row>
    <row r="135" spans="1:3" hidden="1">
      <c r="A135" s="279"/>
      <c r="B135" s="294">
        <v>0.2</v>
      </c>
      <c r="C135" s="287"/>
    </row>
    <row r="136" spans="1:3" hidden="1"/>
    <row r="137" spans="1:3" hidden="1">
      <c r="A137" s="276"/>
      <c r="B137" s="295">
        <v>0</v>
      </c>
    </row>
    <row r="138" spans="1:3" hidden="1">
      <c r="B138" s="296">
        <v>1</v>
      </c>
    </row>
    <row r="139" spans="1:3" hidden="1">
      <c r="B139" s="296">
        <v>2</v>
      </c>
    </row>
    <row r="140" spans="1:3" hidden="1">
      <c r="B140" s="296">
        <v>3</v>
      </c>
    </row>
    <row r="141" spans="1:3" hidden="1">
      <c r="B141" s="296">
        <v>4</v>
      </c>
    </row>
    <row r="142" spans="1:3" hidden="1">
      <c r="B142" s="296">
        <v>5</v>
      </c>
    </row>
    <row r="143" spans="1:3" hidden="1">
      <c r="B143" s="296">
        <v>6</v>
      </c>
    </row>
    <row r="144" spans="1:3" hidden="1">
      <c r="B144" s="296">
        <v>7</v>
      </c>
    </row>
    <row r="145" spans="1:2" hidden="1">
      <c r="B145" s="296">
        <v>8</v>
      </c>
    </row>
    <row r="146" spans="1:2" hidden="1">
      <c r="B146" s="296">
        <v>9</v>
      </c>
    </row>
    <row r="147" spans="1:2" hidden="1">
      <c r="B147" s="296">
        <v>10</v>
      </c>
    </row>
    <row r="148" spans="1:2" hidden="1">
      <c r="B148" s="296">
        <v>11</v>
      </c>
    </row>
    <row r="149" spans="1:2" hidden="1">
      <c r="B149" s="296">
        <v>12</v>
      </c>
    </row>
    <row r="150" spans="1:2" hidden="1">
      <c r="B150" s="296">
        <v>13</v>
      </c>
    </row>
    <row r="151" spans="1:2" hidden="1">
      <c r="B151" s="296">
        <v>14</v>
      </c>
    </row>
    <row r="152" spans="1:2" hidden="1">
      <c r="B152" s="296">
        <v>15</v>
      </c>
    </row>
    <row r="153" spans="1:2" hidden="1">
      <c r="A153" s="279"/>
      <c r="B153" s="297">
        <v>16</v>
      </c>
    </row>
    <row r="154" spans="1:2" hidden="1"/>
    <row r="155" spans="1:2" hidden="1"/>
    <row r="156" spans="1:2" hidden="1">
      <c r="A156" s="298" t="s">
        <v>20</v>
      </c>
    </row>
    <row r="157" spans="1:2" hidden="1">
      <c r="A157" s="299">
        <v>0.66666666666666663</v>
      </c>
    </row>
    <row r="158" spans="1:2" hidden="1">
      <c r="A158" s="300" t="s">
        <v>21</v>
      </c>
    </row>
    <row r="159" spans="1:2" hidden="1">
      <c r="A159" s="300" t="s">
        <v>22</v>
      </c>
    </row>
    <row r="160" spans="1:2" hidden="1">
      <c r="A160" s="300" t="s">
        <v>23</v>
      </c>
    </row>
    <row r="161" spans="1:1" hidden="1">
      <c r="A161" s="300" t="s">
        <v>24</v>
      </c>
    </row>
    <row r="162" spans="1:1" hidden="1">
      <c r="A162" s="300" t="s">
        <v>25</v>
      </c>
    </row>
    <row r="163" spans="1:1" hidden="1">
      <c r="A163" s="301"/>
    </row>
    <row r="164" spans="1:1" hidden="1"/>
    <row r="165" spans="1:1" hidden="1">
      <c r="A165" s="273" t="s">
        <v>124</v>
      </c>
    </row>
    <row r="166" spans="1:1" hidden="1">
      <c r="A166" s="281">
        <f>SUM(M42,M52,O59,O60,M70,M79)</f>
        <v>0</v>
      </c>
    </row>
    <row r="167" spans="1:1" hidden="1"/>
  </sheetData>
  <mergeCells count="96">
    <mergeCell ref="A9:C11"/>
    <mergeCell ref="D9:O11"/>
    <mergeCell ref="A45:Z45"/>
    <mergeCell ref="A42:Z42"/>
    <mergeCell ref="A50:Z50"/>
    <mergeCell ref="A41:Z41"/>
    <mergeCell ref="Z9:Z11"/>
    <mergeCell ref="U9:U11"/>
    <mergeCell ref="V9:V11"/>
    <mergeCell ref="W9:W11"/>
    <mergeCell ref="P9:R11"/>
    <mergeCell ref="S9:T11"/>
    <mergeCell ref="X9:X11"/>
    <mergeCell ref="Y9:Y11"/>
    <mergeCell ref="V12:Z14"/>
    <mergeCell ref="A15:C17"/>
    <mergeCell ref="D8:O8"/>
    <mergeCell ref="A8:C8"/>
    <mergeCell ref="P8:R8"/>
    <mergeCell ref="S8:Y8"/>
    <mergeCell ref="Y1:Z1"/>
    <mergeCell ref="T1:V1"/>
    <mergeCell ref="T6:V6"/>
    <mergeCell ref="A1:S1"/>
    <mergeCell ref="A2:Z2"/>
    <mergeCell ref="A3:Z3"/>
    <mergeCell ref="A5:Z5"/>
    <mergeCell ref="A6:S6"/>
    <mergeCell ref="A4:Z4"/>
    <mergeCell ref="A7:Z7"/>
    <mergeCell ref="W1:X1"/>
    <mergeCell ref="D16:S17"/>
    <mergeCell ref="E15:H15"/>
    <mergeCell ref="V15:Z15"/>
    <mergeCell ref="V16:Z16"/>
    <mergeCell ref="V17:Z17"/>
    <mergeCell ref="I15:S15"/>
    <mergeCell ref="T15:U15"/>
    <mergeCell ref="T16:U16"/>
    <mergeCell ref="T17:U17"/>
    <mergeCell ref="A12:C14"/>
    <mergeCell ref="D12:T14"/>
    <mergeCell ref="U12:U14"/>
    <mergeCell ref="D19:S20"/>
    <mergeCell ref="A23:C23"/>
    <mergeCell ref="D23:T25"/>
    <mergeCell ref="U23:Y25"/>
    <mergeCell ref="E18:H18"/>
    <mergeCell ref="T18:U18"/>
    <mergeCell ref="I18:S18"/>
    <mergeCell ref="V18:Z18"/>
    <mergeCell ref="K21:Z22"/>
    <mergeCell ref="Z23:Z25"/>
    <mergeCell ref="A24:C25"/>
    <mergeCell ref="A21:C22"/>
    <mergeCell ref="D21:J22"/>
    <mergeCell ref="T19:U19"/>
    <mergeCell ref="T20:U20"/>
    <mergeCell ref="V19:Z19"/>
    <mergeCell ref="A26:C26"/>
    <mergeCell ref="D26:T28"/>
    <mergeCell ref="U26:Y28"/>
    <mergeCell ref="Z26:Z28"/>
    <mergeCell ref="A27:C28"/>
    <mergeCell ref="V20:Z20"/>
    <mergeCell ref="A18:C20"/>
    <mergeCell ref="A43:Z44"/>
    <mergeCell ref="A38:C38"/>
    <mergeCell ref="D38:T40"/>
    <mergeCell ref="U38:Y40"/>
    <mergeCell ref="Z38:Z40"/>
    <mergeCell ref="A39:C40"/>
    <mergeCell ref="A35:C35"/>
    <mergeCell ref="D35:T37"/>
    <mergeCell ref="U35:Y37"/>
    <mergeCell ref="Z35:Z37"/>
    <mergeCell ref="A29:C29"/>
    <mergeCell ref="D29:T31"/>
    <mergeCell ref="U29:Y31"/>
    <mergeCell ref="Z29:Z31"/>
    <mergeCell ref="Z32:Z34"/>
    <mergeCell ref="A33:C34"/>
    <mergeCell ref="A30:C31"/>
    <mergeCell ref="A36:C37"/>
    <mergeCell ref="A32:C32"/>
    <mergeCell ref="D32:T34"/>
    <mergeCell ref="U32:Y34"/>
    <mergeCell ref="A65:Z65"/>
    <mergeCell ref="A46:Z46"/>
    <mergeCell ref="A47:Z49"/>
    <mergeCell ref="A51:Z51"/>
    <mergeCell ref="A52:Z60"/>
    <mergeCell ref="A62:V64"/>
    <mergeCell ref="W62:Y64"/>
    <mergeCell ref="Z62:Z64"/>
    <mergeCell ref="A61:Z61"/>
  </mergeCells>
  <phoneticPr fontId="1"/>
  <dataValidations count="4">
    <dataValidation type="list" allowBlank="1" showInputMessage="1" showErrorMessage="1" sqref="P9:R11" xr:uid="{00000000-0002-0000-0200-000000000000}">
      <formula1>"男,女"</formula1>
    </dataValidation>
    <dataValidation imeMode="halfAlpha" allowBlank="1" showInputMessage="1" showErrorMessage="1" sqref="Y1:Z1 W6 X9:X11 Z9:Z11 S9:T11" xr:uid="{ED4CAB74-BE5E-424A-898E-6B3014027DC0}"/>
    <dataValidation imeMode="fullKatakana" allowBlank="1" showInputMessage="1" showErrorMessage="1" sqref="D8:O8 A26:C26 A29:C29 A32:C32 A35:C35 A38:C38" xr:uid="{388A8646-3487-4136-B22E-C55BAFE23271}"/>
    <dataValidation imeMode="hiragana" allowBlank="1" showInputMessage="1" showErrorMessage="1" sqref="D9:O11 D12:T14 D16:S17 D19:S20" xr:uid="{DD34DDBE-92FF-4C2F-B475-E0EDAD2CCAB4}"/>
  </dataValidations>
  <printOptions horizontalCentered="1" verticalCentered="1"/>
  <pageMargins left="0" right="0" top="0" bottom="0" header="0" footer="0"/>
  <pageSetup paperSize="9" orientation="portrait" r:id="rId1"/>
  <headerFooter alignWithMargins="0">
    <oddFooter>&amp;C&amp;"ＭＳ 明朝,標準"&amp;9&amp;K000000-調1-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57150</xdr:colOff>
                    <xdr:row>20</xdr:row>
                    <xdr:rowOff>123825</xdr:rowOff>
                  </from>
                  <to>
                    <xdr:col>7</xdr:col>
                    <xdr:colOff>133350</xdr:colOff>
                    <xdr:row>21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7</xdr:col>
                    <xdr:colOff>38100</xdr:colOff>
                    <xdr:row>20</xdr:row>
                    <xdr:rowOff>123825</xdr:rowOff>
                  </from>
                  <to>
                    <xdr:col>9</xdr:col>
                    <xdr:colOff>180975</xdr:colOff>
                    <xdr:row>21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indexed="24"/>
  </sheetPr>
  <dimension ref="A1:X234"/>
  <sheetViews>
    <sheetView showGridLines="0" zoomScaleNormal="100" workbookViewId="0">
      <selection activeCell="A3" sqref="A3:X3"/>
    </sheetView>
  </sheetViews>
  <sheetFormatPr defaultColWidth="13" defaultRowHeight="11.65"/>
  <cols>
    <col min="1" max="1" width="11.46484375" style="273" customWidth="1"/>
    <col min="2" max="2" width="5.3984375" style="273" customWidth="1"/>
    <col min="3" max="3" width="1" style="273" customWidth="1"/>
    <col min="4" max="15" width="2.59765625" style="273" customWidth="1"/>
    <col min="16" max="16" width="6.59765625" style="273" customWidth="1"/>
    <col min="17" max="18" width="3.3984375" style="273" customWidth="1"/>
    <col min="19" max="24" width="4.59765625" style="273" customWidth="1"/>
    <col min="25" max="25" width="5.86328125" style="273" customWidth="1"/>
    <col min="26" max="26" width="4.1328125" style="273" bestFit="1" customWidth="1"/>
    <col min="27" max="16384" width="13" style="273"/>
  </cols>
  <sheetData>
    <row r="1" spans="1:24" ht="23.1" customHeight="1">
      <c r="A1" s="831" t="s">
        <v>205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</row>
    <row r="2" spans="1:24" ht="6" customHeight="1" thickBo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</row>
    <row r="3" spans="1:24" ht="18.75" customHeight="1">
      <c r="A3" s="670" t="s">
        <v>154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671"/>
      <c r="P3" s="671"/>
      <c r="Q3" s="671"/>
      <c r="R3" s="671"/>
      <c r="S3" s="671"/>
      <c r="T3" s="671"/>
      <c r="U3" s="671"/>
      <c r="V3" s="671"/>
      <c r="W3" s="671"/>
      <c r="X3" s="843"/>
    </row>
    <row r="4" spans="1:24" ht="18.75" customHeight="1">
      <c r="A4" s="834"/>
      <c r="B4" s="835"/>
      <c r="C4" s="835"/>
      <c r="D4" s="835"/>
      <c r="E4" s="835"/>
      <c r="F4" s="835"/>
      <c r="G4" s="835"/>
      <c r="H4" s="835"/>
      <c r="I4" s="835"/>
      <c r="J4" s="835"/>
      <c r="K4" s="835"/>
      <c r="L4" s="835"/>
      <c r="M4" s="835"/>
      <c r="N4" s="835"/>
      <c r="O4" s="835"/>
      <c r="P4" s="835"/>
      <c r="Q4" s="835"/>
      <c r="R4" s="835"/>
      <c r="S4" s="835"/>
      <c r="T4" s="835"/>
      <c r="U4" s="835"/>
      <c r="V4" s="835"/>
      <c r="W4" s="835"/>
      <c r="X4" s="836"/>
    </row>
    <row r="5" spans="1:24" ht="18.75" customHeight="1">
      <c r="A5" s="837"/>
      <c r="B5" s="838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38"/>
      <c r="R5" s="838"/>
      <c r="S5" s="838"/>
      <c r="T5" s="838"/>
      <c r="U5" s="838"/>
      <c r="V5" s="838"/>
      <c r="W5" s="838"/>
      <c r="X5" s="839"/>
    </row>
    <row r="6" spans="1:24" ht="18.75" customHeight="1">
      <c r="A6" s="837"/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9"/>
    </row>
    <row r="7" spans="1:24" ht="18.75" customHeight="1">
      <c r="A7" s="837"/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9"/>
    </row>
    <row r="8" spans="1:24" ht="18.75" customHeight="1">
      <c r="A8" s="837"/>
      <c r="B8" s="838"/>
      <c r="C8" s="838"/>
      <c r="D8" s="838"/>
      <c r="E8" s="838"/>
      <c r="F8" s="838"/>
      <c r="G8" s="838"/>
      <c r="H8" s="838"/>
      <c r="I8" s="838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8"/>
      <c r="U8" s="838"/>
      <c r="V8" s="838"/>
      <c r="W8" s="838"/>
      <c r="X8" s="839"/>
    </row>
    <row r="9" spans="1:24" ht="18.75" customHeight="1">
      <c r="A9" s="837"/>
      <c r="B9" s="838"/>
      <c r="C9" s="838"/>
      <c r="D9" s="838"/>
      <c r="E9" s="838"/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8"/>
      <c r="R9" s="838"/>
      <c r="S9" s="838"/>
      <c r="T9" s="838"/>
      <c r="U9" s="838"/>
      <c r="V9" s="838"/>
      <c r="W9" s="838"/>
      <c r="X9" s="839"/>
    </row>
    <row r="10" spans="1:24" ht="18.75" customHeight="1">
      <c r="A10" s="837"/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9"/>
    </row>
    <row r="11" spans="1:24" ht="18.75" customHeight="1">
      <c r="A11" s="837"/>
      <c r="B11" s="838"/>
      <c r="C11" s="838"/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838"/>
      <c r="Q11" s="838"/>
      <c r="R11" s="838"/>
      <c r="S11" s="838"/>
      <c r="T11" s="838"/>
      <c r="U11" s="838"/>
      <c r="V11" s="838"/>
      <c r="W11" s="838"/>
      <c r="X11" s="839"/>
    </row>
    <row r="12" spans="1:24" ht="18.75" customHeight="1">
      <c r="A12" s="837"/>
      <c r="B12" s="838"/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9"/>
    </row>
    <row r="13" spans="1:24" ht="18.75" customHeight="1">
      <c r="A13" s="837"/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  <c r="M13" s="838"/>
      <c r="N13" s="838"/>
      <c r="O13" s="838"/>
      <c r="P13" s="838"/>
      <c r="Q13" s="838"/>
      <c r="R13" s="838"/>
      <c r="S13" s="838"/>
      <c r="T13" s="838"/>
      <c r="U13" s="838"/>
      <c r="V13" s="838"/>
      <c r="W13" s="838"/>
      <c r="X13" s="839"/>
    </row>
    <row r="14" spans="1:24" ht="18.75" customHeight="1">
      <c r="A14" s="837"/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9"/>
    </row>
    <row r="15" spans="1:24" ht="18.75" customHeight="1">
      <c r="A15" s="837"/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838"/>
      <c r="Q15" s="838"/>
      <c r="R15" s="838"/>
      <c r="S15" s="838"/>
      <c r="T15" s="838"/>
      <c r="U15" s="838"/>
      <c r="V15" s="838"/>
      <c r="W15" s="838"/>
      <c r="X15" s="839"/>
    </row>
    <row r="16" spans="1:24" ht="18.75" customHeight="1">
      <c r="A16" s="837"/>
      <c r="B16" s="838"/>
      <c r="C16" s="838"/>
      <c r="D16" s="838"/>
      <c r="E16" s="838"/>
      <c r="F16" s="838"/>
      <c r="G16" s="838"/>
      <c r="H16" s="838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9"/>
    </row>
    <row r="17" spans="1:24" ht="18.75" customHeight="1">
      <c r="A17" s="837"/>
      <c r="B17" s="838"/>
      <c r="C17" s="838"/>
      <c r="D17" s="838"/>
      <c r="E17" s="838"/>
      <c r="F17" s="838"/>
      <c r="G17" s="838"/>
      <c r="H17" s="838"/>
      <c r="I17" s="838"/>
      <c r="J17" s="838"/>
      <c r="K17" s="838"/>
      <c r="L17" s="838"/>
      <c r="M17" s="838"/>
      <c r="N17" s="838"/>
      <c r="O17" s="838"/>
      <c r="P17" s="838"/>
      <c r="Q17" s="838"/>
      <c r="R17" s="838"/>
      <c r="S17" s="838"/>
      <c r="T17" s="838"/>
      <c r="U17" s="838"/>
      <c r="V17" s="838"/>
      <c r="W17" s="838"/>
      <c r="X17" s="839"/>
    </row>
    <row r="18" spans="1:24" ht="18.75" customHeight="1">
      <c r="A18" s="837"/>
      <c r="B18" s="838"/>
      <c r="C18" s="838"/>
      <c r="D18" s="838"/>
      <c r="E18" s="838"/>
      <c r="F18" s="838"/>
      <c r="G18" s="838"/>
      <c r="H18" s="838"/>
      <c r="I18" s="838"/>
      <c r="J18" s="838"/>
      <c r="K18" s="838"/>
      <c r="L18" s="838"/>
      <c r="M18" s="838"/>
      <c r="N18" s="838"/>
      <c r="O18" s="838"/>
      <c r="P18" s="838"/>
      <c r="Q18" s="838"/>
      <c r="R18" s="838"/>
      <c r="S18" s="838"/>
      <c r="T18" s="838"/>
      <c r="U18" s="838"/>
      <c r="V18" s="838"/>
      <c r="W18" s="838"/>
      <c r="X18" s="839"/>
    </row>
    <row r="19" spans="1:24" ht="18.75" customHeight="1">
      <c r="A19" s="837"/>
      <c r="B19" s="838"/>
      <c r="C19" s="838"/>
      <c r="D19" s="838"/>
      <c r="E19" s="838"/>
      <c r="F19" s="838"/>
      <c r="G19" s="838"/>
      <c r="H19" s="838"/>
      <c r="I19" s="838"/>
      <c r="J19" s="838"/>
      <c r="K19" s="838"/>
      <c r="L19" s="838"/>
      <c r="M19" s="838"/>
      <c r="N19" s="838"/>
      <c r="O19" s="838"/>
      <c r="P19" s="838"/>
      <c r="Q19" s="838"/>
      <c r="R19" s="838"/>
      <c r="S19" s="838"/>
      <c r="T19" s="838"/>
      <c r="U19" s="838"/>
      <c r="V19" s="838"/>
      <c r="W19" s="838"/>
      <c r="X19" s="839"/>
    </row>
    <row r="20" spans="1:24" ht="18.75" customHeight="1">
      <c r="A20" s="837"/>
      <c r="B20" s="838"/>
      <c r="C20" s="838"/>
      <c r="D20" s="838"/>
      <c r="E20" s="838"/>
      <c r="F20" s="838"/>
      <c r="G20" s="838"/>
      <c r="H20" s="838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9"/>
    </row>
    <row r="21" spans="1:24" ht="18.75" customHeight="1">
      <c r="A21" s="837"/>
      <c r="B21" s="838"/>
      <c r="C21" s="838"/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9"/>
    </row>
    <row r="22" spans="1:24" ht="19.5" customHeight="1">
      <c r="A22" s="837"/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9"/>
    </row>
    <row r="23" spans="1:24" ht="18.75" customHeight="1" thickBot="1">
      <c r="A23" s="840"/>
      <c r="B23" s="841"/>
      <c r="C23" s="841"/>
      <c r="D23" s="841"/>
      <c r="E23" s="841"/>
      <c r="F23" s="841"/>
      <c r="G23" s="841"/>
      <c r="H23" s="841"/>
      <c r="I23" s="841"/>
      <c r="J23" s="841"/>
      <c r="K23" s="841"/>
      <c r="L23" s="841"/>
      <c r="M23" s="841"/>
      <c r="N23" s="841"/>
      <c r="O23" s="841"/>
      <c r="P23" s="841"/>
      <c r="Q23" s="841"/>
      <c r="R23" s="841"/>
      <c r="S23" s="841"/>
      <c r="T23" s="841"/>
      <c r="U23" s="841"/>
      <c r="V23" s="841"/>
      <c r="W23" s="841"/>
      <c r="X23" s="842"/>
    </row>
    <row r="24" spans="1:24" ht="18.75" customHeight="1">
      <c r="A24" s="672" t="s">
        <v>155</v>
      </c>
      <c r="B24" s="673"/>
      <c r="C24" s="673"/>
      <c r="D24" s="673"/>
      <c r="E24" s="673"/>
      <c r="F24" s="673"/>
      <c r="G24" s="673"/>
      <c r="H24" s="673"/>
      <c r="I24" s="673"/>
      <c r="J24" s="673"/>
      <c r="K24" s="673"/>
      <c r="L24" s="673"/>
      <c r="M24" s="673"/>
      <c r="N24" s="673"/>
      <c r="O24" s="673"/>
      <c r="P24" s="673"/>
      <c r="Q24" s="673"/>
      <c r="R24" s="673"/>
      <c r="S24" s="673"/>
      <c r="T24" s="673"/>
      <c r="U24" s="673"/>
      <c r="V24" s="673"/>
      <c r="W24" s="673"/>
      <c r="X24" s="833"/>
    </row>
    <row r="25" spans="1:24" ht="18.75" customHeight="1">
      <c r="A25" s="834"/>
      <c r="B25" s="835"/>
      <c r="C25" s="835"/>
      <c r="D25" s="835"/>
      <c r="E25" s="835"/>
      <c r="F25" s="835"/>
      <c r="G25" s="835"/>
      <c r="H25" s="835"/>
      <c r="I25" s="835"/>
      <c r="J25" s="835"/>
      <c r="K25" s="835"/>
      <c r="L25" s="835"/>
      <c r="M25" s="835"/>
      <c r="N25" s="835"/>
      <c r="O25" s="835"/>
      <c r="P25" s="835"/>
      <c r="Q25" s="835"/>
      <c r="R25" s="835"/>
      <c r="S25" s="835"/>
      <c r="T25" s="835"/>
      <c r="U25" s="835"/>
      <c r="V25" s="835"/>
      <c r="W25" s="835"/>
      <c r="X25" s="836"/>
    </row>
    <row r="26" spans="1:24" ht="18.75" customHeight="1">
      <c r="A26" s="837"/>
      <c r="B26" s="838"/>
      <c r="C26" s="838"/>
      <c r="D26" s="838"/>
      <c r="E26" s="838"/>
      <c r="F26" s="838"/>
      <c r="G26" s="838"/>
      <c r="H26" s="838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9"/>
    </row>
    <row r="27" spans="1:24" ht="18.75" customHeight="1">
      <c r="A27" s="837"/>
      <c r="B27" s="838"/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9"/>
    </row>
    <row r="28" spans="1:24" ht="18.75" customHeight="1">
      <c r="A28" s="837"/>
      <c r="B28" s="838"/>
      <c r="C28" s="838"/>
      <c r="D28" s="838"/>
      <c r="E28" s="838"/>
      <c r="F28" s="838"/>
      <c r="G28" s="838"/>
      <c r="H28" s="838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9"/>
    </row>
    <row r="29" spans="1:24" ht="18.75" customHeight="1">
      <c r="A29" s="837"/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9"/>
    </row>
    <row r="30" spans="1:24" ht="18.75" customHeight="1">
      <c r="A30" s="837"/>
      <c r="B30" s="838"/>
      <c r="C30" s="838"/>
      <c r="D30" s="838"/>
      <c r="E30" s="838"/>
      <c r="F30" s="838"/>
      <c r="G30" s="838"/>
      <c r="H30" s="838"/>
      <c r="I30" s="838"/>
      <c r="J30" s="838"/>
      <c r="K30" s="838"/>
      <c r="L30" s="838"/>
      <c r="M30" s="838"/>
      <c r="N30" s="838"/>
      <c r="O30" s="838"/>
      <c r="P30" s="838"/>
      <c r="Q30" s="838"/>
      <c r="R30" s="838"/>
      <c r="S30" s="838"/>
      <c r="T30" s="838"/>
      <c r="U30" s="838"/>
      <c r="V30" s="838"/>
      <c r="W30" s="838"/>
      <c r="X30" s="839"/>
    </row>
    <row r="31" spans="1:24" ht="18.75" customHeight="1">
      <c r="A31" s="837"/>
      <c r="B31" s="838"/>
      <c r="C31" s="838"/>
      <c r="D31" s="838"/>
      <c r="E31" s="838"/>
      <c r="F31" s="838"/>
      <c r="G31" s="838"/>
      <c r="H31" s="838"/>
      <c r="I31" s="838"/>
      <c r="J31" s="838"/>
      <c r="K31" s="838"/>
      <c r="L31" s="838"/>
      <c r="M31" s="838"/>
      <c r="N31" s="838"/>
      <c r="O31" s="838"/>
      <c r="P31" s="838"/>
      <c r="Q31" s="838"/>
      <c r="R31" s="838"/>
      <c r="S31" s="838"/>
      <c r="T31" s="838"/>
      <c r="U31" s="838"/>
      <c r="V31" s="838"/>
      <c r="W31" s="838"/>
      <c r="X31" s="839"/>
    </row>
    <row r="32" spans="1:24" ht="18.75" customHeight="1">
      <c r="A32" s="837"/>
      <c r="B32" s="838"/>
      <c r="C32" s="838"/>
      <c r="D32" s="838"/>
      <c r="E32" s="838"/>
      <c r="F32" s="838"/>
      <c r="G32" s="838"/>
      <c r="H32" s="838"/>
      <c r="I32" s="838"/>
      <c r="J32" s="838"/>
      <c r="K32" s="838"/>
      <c r="L32" s="838"/>
      <c r="M32" s="838"/>
      <c r="N32" s="838"/>
      <c r="O32" s="838"/>
      <c r="P32" s="838"/>
      <c r="Q32" s="838"/>
      <c r="R32" s="838"/>
      <c r="S32" s="838"/>
      <c r="T32" s="838"/>
      <c r="U32" s="838"/>
      <c r="V32" s="838"/>
      <c r="W32" s="838"/>
      <c r="X32" s="839"/>
    </row>
    <row r="33" spans="1:24" ht="18.75" customHeight="1">
      <c r="A33" s="837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9"/>
    </row>
    <row r="34" spans="1:24" ht="18.75" customHeight="1">
      <c r="A34" s="837"/>
      <c r="B34" s="838"/>
      <c r="C34" s="838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9"/>
    </row>
    <row r="35" spans="1:24" ht="18.75" customHeight="1">
      <c r="A35" s="837"/>
      <c r="B35" s="838"/>
      <c r="C35" s="838"/>
      <c r="D35" s="838"/>
      <c r="E35" s="838"/>
      <c r="F35" s="838"/>
      <c r="G35" s="838"/>
      <c r="H35" s="838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9"/>
    </row>
    <row r="36" spans="1:24" ht="18.75" customHeight="1">
      <c r="A36" s="837"/>
      <c r="B36" s="838"/>
      <c r="C36" s="838"/>
      <c r="D36" s="838"/>
      <c r="E36" s="838"/>
      <c r="F36" s="838"/>
      <c r="G36" s="838"/>
      <c r="H36" s="838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9"/>
    </row>
    <row r="37" spans="1:24" ht="18.75" customHeight="1">
      <c r="A37" s="837"/>
      <c r="B37" s="838"/>
      <c r="C37" s="838"/>
      <c r="D37" s="838"/>
      <c r="E37" s="838"/>
      <c r="F37" s="838"/>
      <c r="G37" s="838"/>
      <c r="H37" s="838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9"/>
    </row>
    <row r="38" spans="1:24" ht="18.75" customHeight="1">
      <c r="A38" s="837"/>
      <c r="B38" s="838"/>
      <c r="C38" s="838"/>
      <c r="D38" s="838"/>
      <c r="E38" s="838"/>
      <c r="F38" s="838"/>
      <c r="G38" s="838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9"/>
    </row>
    <row r="39" spans="1:24" ht="18.75" customHeight="1">
      <c r="A39" s="837"/>
      <c r="B39" s="838"/>
      <c r="C39" s="838"/>
      <c r="D39" s="838"/>
      <c r="E39" s="838"/>
      <c r="F39" s="838"/>
      <c r="G39" s="838"/>
      <c r="H39" s="838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9"/>
    </row>
    <row r="40" spans="1:24" ht="18.75" customHeight="1">
      <c r="A40" s="837"/>
      <c r="B40" s="838"/>
      <c r="C40" s="838"/>
      <c r="D40" s="838"/>
      <c r="E40" s="838"/>
      <c r="F40" s="838"/>
      <c r="G40" s="838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9"/>
    </row>
    <row r="41" spans="1:24" ht="18.75" customHeight="1">
      <c r="A41" s="837"/>
      <c r="B41" s="838"/>
      <c r="C41" s="838"/>
      <c r="D41" s="838"/>
      <c r="E41" s="838"/>
      <c r="F41" s="838"/>
      <c r="G41" s="838"/>
      <c r="H41" s="838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9"/>
    </row>
    <row r="42" spans="1:24" ht="18.75" customHeight="1">
      <c r="A42" s="837"/>
      <c r="B42" s="838"/>
      <c r="C42" s="838"/>
      <c r="D42" s="838"/>
      <c r="E42" s="838"/>
      <c r="F42" s="838"/>
      <c r="G42" s="838"/>
      <c r="H42" s="838"/>
      <c r="I42" s="838"/>
      <c r="J42" s="838"/>
      <c r="K42" s="838"/>
      <c r="L42" s="838"/>
      <c r="M42" s="838"/>
      <c r="N42" s="838"/>
      <c r="O42" s="838"/>
      <c r="P42" s="838"/>
      <c r="Q42" s="838"/>
      <c r="R42" s="838"/>
      <c r="S42" s="838"/>
      <c r="T42" s="838"/>
      <c r="U42" s="838"/>
      <c r="V42" s="838"/>
      <c r="W42" s="838"/>
      <c r="X42" s="839"/>
    </row>
    <row r="43" spans="1:24" ht="18.75" customHeight="1" thickBot="1">
      <c r="A43" s="840"/>
      <c r="B43" s="841"/>
      <c r="C43" s="841"/>
      <c r="D43" s="841"/>
      <c r="E43" s="841"/>
      <c r="F43" s="841"/>
      <c r="G43" s="841"/>
      <c r="H43" s="841"/>
      <c r="I43" s="841"/>
      <c r="J43" s="841"/>
      <c r="K43" s="841"/>
      <c r="L43" s="841"/>
      <c r="M43" s="841"/>
      <c r="N43" s="841"/>
      <c r="O43" s="841"/>
      <c r="P43" s="841"/>
      <c r="Q43" s="841"/>
      <c r="R43" s="841"/>
      <c r="S43" s="841"/>
      <c r="T43" s="841"/>
      <c r="U43" s="841"/>
      <c r="V43" s="841"/>
      <c r="W43" s="841"/>
      <c r="X43" s="842"/>
    </row>
    <row r="44" spans="1:24" ht="17.100000000000001" customHeight="1">
      <c r="A44" s="790"/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N44" s="790"/>
      <c r="O44" s="790"/>
      <c r="P44" s="790"/>
      <c r="Q44" s="790"/>
      <c r="R44" s="790"/>
      <c r="S44" s="790"/>
      <c r="T44" s="790"/>
      <c r="U44" s="790"/>
      <c r="V44" s="790"/>
      <c r="W44" s="790"/>
      <c r="X44" s="790"/>
    </row>
    <row r="45" spans="1:24" ht="17.100000000000001" customHeight="1">
      <c r="A45" s="790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</row>
    <row r="46" spans="1:24" ht="17.100000000000001" customHeight="1">
      <c r="A46" s="790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</row>
    <row r="47" spans="1:24" ht="17.100000000000001" customHeight="1">
      <c r="A47" s="790"/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</row>
    <row r="48" spans="1:24" ht="17.100000000000001" customHeight="1">
      <c r="A48" s="790"/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</row>
    <row r="49" spans="1:24" ht="17.100000000000001" customHeight="1">
      <c r="A49" s="790"/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</row>
    <row r="50" spans="1:24" ht="17.100000000000001" customHeight="1">
      <c r="A50" s="790"/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</row>
    <row r="51" spans="1:24" ht="17.100000000000001" customHeight="1">
      <c r="A51" s="790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</row>
    <row r="52" spans="1:24" ht="17.100000000000001" customHeight="1">
      <c r="A52" s="790"/>
      <c r="B52" s="790"/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</row>
    <row r="53" spans="1:24" ht="17.100000000000001" customHeight="1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</row>
    <row r="54" spans="1:24" ht="17.100000000000001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</row>
    <row r="55" spans="1:24" ht="17.100000000000001" customHeight="1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</row>
    <row r="56" spans="1:24" ht="17.100000000000001" customHeight="1">
      <c r="A56" s="790"/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</row>
    <row r="57" spans="1:24" ht="17.100000000000001" customHeight="1">
      <c r="A57" s="790"/>
      <c r="B57" s="790"/>
      <c r="C57" s="790"/>
      <c r="D57" s="790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</row>
    <row r="58" spans="1:24" ht="17.100000000000001" customHeight="1">
      <c r="A58" s="790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</row>
    <row r="59" spans="1:24" ht="17.100000000000001" customHeight="1">
      <c r="A59" s="790"/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  <c r="S59" s="790"/>
      <c r="T59" s="790"/>
      <c r="U59" s="790"/>
      <c r="V59" s="790"/>
      <c r="W59" s="790"/>
      <c r="X59" s="790"/>
    </row>
    <row r="60" spans="1:24" ht="17.100000000000001" customHeight="1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</row>
    <row r="61" spans="1:24" ht="17.100000000000001" customHeight="1">
      <c r="A61" s="790"/>
      <c r="B61" s="790"/>
      <c r="C61" s="790"/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</row>
    <row r="62" spans="1:24" ht="17.100000000000001" customHeight="1">
      <c r="A62" s="790"/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</row>
    <row r="63" spans="1:24" ht="17.100000000000001" customHeight="1">
      <c r="A63" s="790"/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</row>
    <row r="64" spans="1:24" ht="17.100000000000001" customHeight="1">
      <c r="A64" s="790"/>
      <c r="B64" s="790"/>
      <c r="C64" s="790"/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</row>
    <row r="65" spans="1:24" ht="17.100000000000001" customHeight="1">
      <c r="A65" s="790"/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  <c r="S65" s="790"/>
      <c r="T65" s="790"/>
      <c r="U65" s="790"/>
      <c r="V65" s="790"/>
      <c r="W65" s="790"/>
      <c r="X65" s="790"/>
    </row>
    <row r="66" spans="1:24" ht="17.100000000000001" customHeight="1">
      <c r="A66" s="790"/>
      <c r="B66" s="790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790"/>
      <c r="U66" s="790"/>
      <c r="V66" s="790"/>
      <c r="W66" s="790"/>
      <c r="X66" s="790"/>
    </row>
    <row r="67" spans="1:24" ht="17.100000000000001" customHeight="1">
      <c r="A67" s="790"/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</row>
    <row r="68" spans="1:24" ht="17.100000000000001" customHeight="1">
      <c r="A68" s="790"/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</row>
    <row r="69" spans="1:24" ht="17.100000000000001" customHeight="1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</row>
    <row r="70" spans="1:24" ht="17.100000000000001" customHeight="1">
      <c r="A70" s="790"/>
      <c r="B70" s="790"/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790"/>
      <c r="P70" s="790"/>
      <c r="Q70" s="790"/>
      <c r="R70" s="790"/>
      <c r="S70" s="790"/>
      <c r="T70" s="790"/>
      <c r="U70" s="790"/>
      <c r="V70" s="790"/>
      <c r="W70" s="790"/>
      <c r="X70" s="790"/>
    </row>
    <row r="71" spans="1:24" ht="17.100000000000001" customHeight="1">
      <c r="A71" s="790"/>
      <c r="B71" s="790"/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790"/>
      <c r="P71" s="790"/>
      <c r="Q71" s="790"/>
      <c r="R71" s="790"/>
      <c r="S71" s="790"/>
      <c r="T71" s="790"/>
      <c r="U71" s="790"/>
      <c r="V71" s="790"/>
      <c r="W71" s="790"/>
      <c r="X71" s="790"/>
    </row>
    <row r="72" spans="1:24" ht="17.100000000000001" customHeight="1">
      <c r="A72" s="790"/>
      <c r="B72" s="790"/>
      <c r="C72" s="790"/>
      <c r="D72" s="790"/>
      <c r="E72" s="790"/>
      <c r="F72" s="790"/>
      <c r="G72" s="790"/>
      <c r="H72" s="790"/>
      <c r="I72" s="790"/>
      <c r="J72" s="790"/>
      <c r="K72" s="790"/>
      <c r="L72" s="790"/>
      <c r="M72" s="790"/>
      <c r="N72" s="790"/>
      <c r="O72" s="790"/>
      <c r="P72" s="790"/>
      <c r="Q72" s="790"/>
      <c r="R72" s="790"/>
      <c r="S72" s="790"/>
      <c r="T72" s="790"/>
      <c r="U72" s="790"/>
      <c r="V72" s="790"/>
      <c r="W72" s="790"/>
      <c r="X72" s="790"/>
    </row>
    <row r="73" spans="1:24" ht="17.100000000000001" customHeight="1">
      <c r="A73" s="790"/>
      <c r="B73" s="790"/>
      <c r="C73" s="790"/>
      <c r="D73" s="790"/>
      <c r="E73" s="790"/>
      <c r="F73" s="790"/>
      <c r="G73" s="790"/>
      <c r="H73" s="790"/>
      <c r="I73" s="790"/>
      <c r="J73" s="790"/>
      <c r="K73" s="790"/>
      <c r="L73" s="790"/>
      <c r="M73" s="790"/>
      <c r="N73" s="790"/>
      <c r="O73" s="790"/>
      <c r="P73" s="790"/>
      <c r="Q73" s="790"/>
      <c r="R73" s="790"/>
      <c r="S73" s="790"/>
      <c r="T73" s="790"/>
      <c r="U73" s="790"/>
      <c r="V73" s="790"/>
      <c r="W73" s="790"/>
      <c r="X73" s="790"/>
    </row>
    <row r="74" spans="1:24" ht="17.100000000000001" customHeight="1">
      <c r="A74" s="302"/>
      <c r="B74" s="302"/>
      <c r="C74" s="302"/>
      <c r="D74" s="302"/>
      <c r="E74" s="302"/>
      <c r="F74" s="302"/>
      <c r="G74" s="302"/>
      <c r="H74" s="302"/>
      <c r="I74" s="302"/>
      <c r="J74" s="302"/>
      <c r="K74" s="272"/>
      <c r="L74" s="272"/>
      <c r="M74" s="272"/>
      <c r="N74" s="272"/>
      <c r="O74" s="272"/>
      <c r="P74" s="272"/>
      <c r="Q74" s="272"/>
      <c r="R74" s="272"/>
      <c r="S74" s="272"/>
      <c r="T74" s="272"/>
      <c r="U74" s="272"/>
      <c r="V74" s="272"/>
      <c r="W74" s="272"/>
      <c r="X74" s="272"/>
    </row>
    <row r="75" spans="1:24" ht="17.100000000000001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830"/>
      <c r="T75" s="830"/>
      <c r="U75" s="830"/>
      <c r="V75" s="830"/>
      <c r="W75" s="830"/>
      <c r="X75" s="830"/>
    </row>
    <row r="76" spans="1:24" ht="17.100000000000001" customHeight="1">
      <c r="A76" s="272"/>
      <c r="B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2"/>
      <c r="N76" s="272"/>
      <c r="O76" s="272"/>
      <c r="P76" s="272"/>
      <c r="Q76" s="272"/>
      <c r="R76" s="272"/>
      <c r="S76" s="272"/>
      <c r="T76" s="272"/>
      <c r="U76" s="272"/>
      <c r="V76" s="272"/>
      <c r="W76" s="272"/>
      <c r="X76" s="272"/>
    </row>
    <row r="77" spans="1:24" ht="17.100000000000001" customHeight="1"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</row>
    <row r="78" spans="1:24" ht="17.100000000000001" customHeight="1"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 ht="17.100000000000001" customHeight="1"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 ht="17.100000000000001" customHeight="1"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</row>
    <row r="81" spans="1:24" ht="17.100000000000001" customHeight="1"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4"/>
      <c r="T81" s="303"/>
      <c r="U81" s="303"/>
      <c r="V81" s="303"/>
      <c r="W81" s="303"/>
      <c r="X81" s="303"/>
    </row>
    <row r="82" spans="1:24" ht="17.100000000000001" customHeight="1"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4"/>
      <c r="T82" s="303"/>
      <c r="U82" s="303"/>
      <c r="V82" s="303"/>
      <c r="W82" s="303"/>
      <c r="X82" s="303"/>
    </row>
    <row r="83" spans="1:24" ht="17.100000000000001" customHeight="1"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4"/>
      <c r="T83" s="303"/>
      <c r="U83" s="303"/>
      <c r="V83" s="303"/>
      <c r="W83" s="303"/>
      <c r="X83" s="303"/>
    </row>
    <row r="84" spans="1:24" ht="17.100000000000001" customHeight="1"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 ht="17.100000000000001" customHeight="1"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 ht="17.100000000000001" customHeight="1"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 ht="17.100000000000001" customHeight="1"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 ht="17.100000000000001" customHeight="1"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 ht="17.100000000000001" customHeight="1"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</row>
    <row r="90" spans="1:24" ht="17.100000000000001" customHeight="1"/>
    <row r="91" spans="1:24" ht="17.100000000000001" customHeight="1"/>
    <row r="92" spans="1:24" ht="17.100000000000001" customHeight="1"/>
    <row r="93" spans="1:24" ht="17.100000000000001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 ht="17.100000000000001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 ht="17.100000000000001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 ht="17.100000000000001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 ht="17.100000000000001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 ht="17.100000000000001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 ht="17.100000000000001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 ht="17.100000000000001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 ht="17.100000000000001" customHeight="1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 ht="17.100000000000001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 ht="17.100000000000001" customHeight="1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 ht="17.100000000000001" customHeight="1">
      <c r="A104" s="303"/>
      <c r="B104" s="303"/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</row>
    <row r="105" spans="1:24" ht="17.100000000000001" customHeight="1"/>
    <row r="106" spans="1:24" ht="17.100000000000001" customHeight="1"/>
    <row r="107" spans="1:24" ht="17.100000000000001" customHeight="1">
      <c r="L107" s="305"/>
      <c r="M107" s="305"/>
      <c r="N107" s="305"/>
    </row>
    <row r="108" spans="1:24" ht="17.100000000000001" customHeight="1">
      <c r="L108" s="305"/>
      <c r="M108" s="305"/>
      <c r="N108" s="305"/>
    </row>
    <row r="109" spans="1:24" ht="17.100000000000001" customHeight="1"/>
    <row r="110" spans="1:24" ht="17.100000000000001" customHeight="1"/>
    <row r="111" spans="1:24" ht="17.100000000000001" customHeight="1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 ht="17.100000000000001" customHeight="1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 ht="17.100000000000001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 ht="17.100000000000001" customHeight="1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</row>
    <row r="115" spans="1:24" ht="17.100000000000001" customHeight="1"/>
    <row r="116" spans="1:24" ht="17.100000000000001" customHeight="1"/>
    <row r="117" spans="1:24" ht="17.100000000000001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 ht="17.100000000000001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 ht="17.100000000000001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 ht="17.100000000000001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 ht="17.100000000000001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 ht="17.100000000000001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 ht="17.100000000000001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 ht="17.100000000000001" customHeight="1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 ht="17.100000000000001" customHeight="1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 ht="17.100000000000001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 ht="17.100000000000001" customHeight="1">
      <c r="A127" s="303"/>
      <c r="B127" s="303"/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</row>
    <row r="128" spans="1:24" ht="17.100000000000001" customHeight="1"/>
    <row r="129" spans="1:24" ht="17.100000000000001" customHeight="1">
      <c r="U129" s="303"/>
      <c r="V129" s="303"/>
      <c r="W129" s="303"/>
      <c r="X129" s="303"/>
    </row>
    <row r="130" spans="1:24" ht="17.100000000000001" customHeight="1">
      <c r="U130" s="303"/>
      <c r="V130" s="303"/>
      <c r="W130" s="303"/>
      <c r="X130" s="303"/>
    </row>
    <row r="131" spans="1:24" ht="17.100000000000001" customHeight="1">
      <c r="U131" s="303"/>
      <c r="V131" s="303"/>
      <c r="W131" s="303"/>
      <c r="X131" s="303"/>
    </row>
    <row r="132" spans="1:24" ht="17.100000000000001" customHeight="1">
      <c r="A132" s="306"/>
      <c r="B132" s="306"/>
      <c r="C132" s="306"/>
      <c r="D132" s="306"/>
      <c r="E132" s="306"/>
      <c r="F132" s="306"/>
      <c r="G132" s="306"/>
      <c r="H132" s="306"/>
      <c r="I132" s="306"/>
      <c r="J132" s="306"/>
      <c r="K132" s="306"/>
      <c r="L132" s="306"/>
      <c r="M132" s="306"/>
      <c r="N132" s="306"/>
      <c r="O132" s="306"/>
      <c r="P132" s="306"/>
      <c r="Q132" s="306"/>
      <c r="R132" s="306"/>
      <c r="S132" s="306"/>
      <c r="T132" s="306"/>
      <c r="U132" s="306"/>
      <c r="V132" s="306"/>
      <c r="W132" s="306"/>
      <c r="X132" s="306"/>
    </row>
    <row r="133" spans="1:24" ht="17.100000000000001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</row>
    <row r="134" spans="1:24" ht="17.100000000000001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</row>
    <row r="135" spans="1:24" ht="17.25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</row>
    <row r="136" spans="1:24" ht="17.25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</row>
    <row r="137" spans="1:24" ht="17.25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</row>
    <row r="138" spans="1:24" ht="17.25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</row>
    <row r="139" spans="1:24" ht="17.25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</row>
    <row r="140" spans="1:24" ht="17.25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</row>
    <row r="141" spans="1:24" ht="17.25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</row>
    <row r="142" spans="1:24" ht="17.25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</row>
    <row r="143" spans="1:24" ht="17.25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</row>
    <row r="144" spans="1:24" ht="17.25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</row>
    <row r="145" spans="1:24" ht="17.25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</row>
    <row r="146" spans="1:24" ht="17.25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</row>
    <row r="147" spans="1:24" ht="17.25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</row>
    <row r="148" spans="1:24" ht="17.25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</row>
    <row r="149" spans="1:24" ht="17.25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</row>
    <row r="150" spans="1:24" ht="17.25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</row>
    <row r="151" spans="1:24" ht="17.25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</row>
    <row r="152" spans="1:24" ht="17.25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</row>
    <row r="153" spans="1:24" ht="17.25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</row>
    <row r="154" spans="1:24" ht="17.25" customHeight="1">
      <c r="A154" s="272"/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</row>
    <row r="155" spans="1:24" ht="17.25" customHeight="1">
      <c r="A155" s="272"/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</row>
    <row r="156" spans="1:24" ht="17.25" customHeight="1">
      <c r="A156" s="272"/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</row>
    <row r="157" spans="1:24" ht="15" customHeight="1">
      <c r="A157" s="272"/>
      <c r="B157" s="272"/>
      <c r="C157" s="272"/>
      <c r="D157" s="272"/>
      <c r="E157" s="272"/>
      <c r="F157" s="272"/>
      <c r="G157" s="272"/>
      <c r="H157" s="272"/>
      <c r="I157" s="272"/>
      <c r="J157" s="272"/>
      <c r="K157" s="272"/>
      <c r="L157" s="272"/>
      <c r="M157" s="272"/>
      <c r="N157" s="272"/>
      <c r="O157" s="272"/>
      <c r="P157" s="272"/>
      <c r="Q157" s="272"/>
      <c r="R157" s="272"/>
      <c r="S157" s="272"/>
      <c r="T157" s="272"/>
      <c r="U157" s="272"/>
      <c r="V157" s="272"/>
      <c r="W157" s="272"/>
      <c r="X157" s="272"/>
    </row>
    <row r="158" spans="1:24" ht="0.75" customHeight="1"/>
    <row r="162" spans="1:15" hidden="1"/>
    <row r="163" spans="1:15" hidden="1"/>
    <row r="164" spans="1:15" hidden="1"/>
    <row r="165" spans="1:15" hidden="1">
      <c r="A165" s="276" t="s">
        <v>46</v>
      </c>
      <c r="B165" s="277" t="s">
        <v>81</v>
      </c>
      <c r="C165" s="278"/>
      <c r="L165" s="273" t="s">
        <v>101</v>
      </c>
      <c r="O165" s="273" t="s">
        <v>38</v>
      </c>
    </row>
    <row r="166" spans="1:15" hidden="1">
      <c r="A166" s="279" t="s">
        <v>84</v>
      </c>
      <c r="B166" s="280" t="s">
        <v>85</v>
      </c>
      <c r="C166" s="281"/>
      <c r="L166" s="282">
        <v>5</v>
      </c>
      <c r="O166" s="273" t="s">
        <v>144</v>
      </c>
    </row>
    <row r="167" spans="1:15" hidden="1">
      <c r="L167" s="282">
        <v>6</v>
      </c>
      <c r="M167" s="282"/>
      <c r="N167" s="282"/>
      <c r="O167" s="273" t="s">
        <v>97</v>
      </c>
    </row>
    <row r="168" spans="1:15" hidden="1">
      <c r="A168" s="283" t="s">
        <v>79</v>
      </c>
      <c r="B168" s="284" t="s">
        <v>42</v>
      </c>
      <c r="L168" s="282">
        <v>9</v>
      </c>
      <c r="M168" s="282"/>
      <c r="N168" s="282"/>
      <c r="O168" s="273" t="s">
        <v>104</v>
      </c>
    </row>
    <row r="169" spans="1:15" hidden="1">
      <c r="L169" s="282">
        <v>10</v>
      </c>
      <c r="M169" s="282"/>
      <c r="N169" s="282"/>
      <c r="O169" s="273" t="s">
        <v>105</v>
      </c>
    </row>
    <row r="170" spans="1:15" hidden="1">
      <c r="L170" s="282">
        <v>13</v>
      </c>
      <c r="M170" s="282"/>
      <c r="N170" s="282"/>
      <c r="O170" s="273" t="s">
        <v>106</v>
      </c>
    </row>
    <row r="171" spans="1:15" hidden="1">
      <c r="L171" s="282">
        <v>16</v>
      </c>
      <c r="M171" s="282"/>
      <c r="N171" s="282"/>
      <c r="O171" s="273" t="s">
        <v>119</v>
      </c>
    </row>
    <row r="172" spans="1:15" hidden="1">
      <c r="L172" s="282">
        <v>55</v>
      </c>
      <c r="M172" s="282"/>
      <c r="N172" s="282"/>
      <c r="O172" s="273" t="s">
        <v>120</v>
      </c>
    </row>
    <row r="173" spans="1:15" hidden="1">
      <c r="A173" s="285"/>
      <c r="B173" s="286">
        <v>0.25</v>
      </c>
      <c r="C173" s="287"/>
      <c r="L173" s="282">
        <v>56</v>
      </c>
      <c r="M173" s="282"/>
      <c r="N173" s="282"/>
      <c r="O173" s="273" t="s">
        <v>121</v>
      </c>
    </row>
    <row r="174" spans="1:15" hidden="1">
      <c r="A174" s="285"/>
      <c r="B174" s="286">
        <v>0.65</v>
      </c>
      <c r="C174" s="287"/>
    </row>
    <row r="175" spans="1:15" hidden="1">
      <c r="L175" s="288" t="s">
        <v>58</v>
      </c>
    </row>
    <row r="176" spans="1:15" hidden="1">
      <c r="A176" s="276"/>
      <c r="B176" s="289">
        <v>1</v>
      </c>
      <c r="C176" s="282"/>
      <c r="L176" s="288">
        <f>(Q107+R107)*T107</f>
        <v>0</v>
      </c>
    </row>
    <row r="177" spans="2:12" hidden="1">
      <c r="B177" s="290">
        <v>2</v>
      </c>
      <c r="C177" s="282"/>
      <c r="L177" s="288">
        <f>(Q108+R108)*T108</f>
        <v>0</v>
      </c>
    </row>
    <row r="178" spans="2:12" hidden="1">
      <c r="B178" s="290">
        <v>3</v>
      </c>
      <c r="C178" s="282"/>
      <c r="L178" s="288">
        <f>(Q110+R110)*T110</f>
        <v>0</v>
      </c>
    </row>
    <row r="179" spans="2:12" hidden="1">
      <c r="B179" s="290">
        <v>4</v>
      </c>
      <c r="C179" s="282"/>
      <c r="L179" s="288">
        <f>(Q111+R111)*T111</f>
        <v>0</v>
      </c>
    </row>
    <row r="180" spans="2:12" hidden="1">
      <c r="B180" s="290">
        <v>5</v>
      </c>
      <c r="C180" s="282"/>
      <c r="L180" s="288">
        <f>(Q114+R114)*T114</f>
        <v>0</v>
      </c>
    </row>
    <row r="181" spans="2:12" hidden="1">
      <c r="B181" s="290">
        <v>6</v>
      </c>
      <c r="C181" s="282"/>
    </row>
    <row r="182" spans="2:12" hidden="1">
      <c r="B182" s="290">
        <v>9</v>
      </c>
      <c r="C182" s="282"/>
    </row>
    <row r="183" spans="2:12" hidden="1">
      <c r="B183" s="290">
        <v>10</v>
      </c>
      <c r="C183" s="282"/>
    </row>
    <row r="184" spans="2:12" hidden="1">
      <c r="B184" s="290">
        <v>11</v>
      </c>
      <c r="C184" s="282"/>
    </row>
    <row r="185" spans="2:12" hidden="1">
      <c r="B185" s="290">
        <v>12</v>
      </c>
      <c r="C185" s="282"/>
    </row>
    <row r="186" spans="2:12" hidden="1">
      <c r="B186" s="290">
        <v>13</v>
      </c>
      <c r="C186" s="282"/>
    </row>
    <row r="187" spans="2:12" hidden="1">
      <c r="B187" s="290">
        <v>14</v>
      </c>
      <c r="C187" s="282"/>
    </row>
    <row r="188" spans="2:12" hidden="1">
      <c r="B188" s="290">
        <v>15</v>
      </c>
      <c r="C188" s="282"/>
    </row>
    <row r="189" spans="2:12" hidden="1">
      <c r="B189" s="290">
        <v>16</v>
      </c>
      <c r="C189" s="282"/>
    </row>
    <row r="190" spans="2:12" hidden="1">
      <c r="B190" s="290">
        <v>17</v>
      </c>
      <c r="C190" s="282"/>
    </row>
    <row r="191" spans="2:12" hidden="1">
      <c r="B191" s="290">
        <v>18</v>
      </c>
      <c r="C191" s="282"/>
    </row>
    <row r="192" spans="2:12" hidden="1">
      <c r="B192" s="290">
        <v>19</v>
      </c>
      <c r="C192" s="282"/>
    </row>
    <row r="193" spans="1:3" hidden="1">
      <c r="A193" s="279"/>
      <c r="B193" s="291">
        <v>20</v>
      </c>
      <c r="C193" s="282"/>
    </row>
    <row r="194" spans="1:3" hidden="1"/>
    <row r="195" spans="1:3" hidden="1">
      <c r="A195" s="276"/>
      <c r="B195" s="292">
        <v>0</v>
      </c>
      <c r="C195" s="287"/>
    </row>
    <row r="196" spans="1:3" hidden="1">
      <c r="B196" s="293">
        <v>0.03</v>
      </c>
      <c r="C196" s="287"/>
    </row>
    <row r="197" spans="1:3" hidden="1">
      <c r="B197" s="293">
        <v>0.05</v>
      </c>
      <c r="C197" s="287"/>
    </row>
    <row r="198" spans="1:3" hidden="1">
      <c r="B198" s="293">
        <v>7.0000000000000007E-2</v>
      </c>
      <c r="C198" s="287"/>
    </row>
    <row r="199" spans="1:3" hidden="1">
      <c r="B199" s="293">
        <v>0.08</v>
      </c>
      <c r="C199" s="287"/>
    </row>
    <row r="200" spans="1:3" hidden="1">
      <c r="B200" s="293">
        <v>0.1</v>
      </c>
      <c r="C200" s="287"/>
    </row>
    <row r="201" spans="1:3" hidden="1">
      <c r="B201" s="293">
        <v>0.15</v>
      </c>
      <c r="C201" s="287"/>
    </row>
    <row r="202" spans="1:3" hidden="1">
      <c r="A202" s="279"/>
      <c r="B202" s="294">
        <v>0.2</v>
      </c>
      <c r="C202" s="287"/>
    </row>
    <row r="203" spans="1:3" hidden="1"/>
    <row r="204" spans="1:3" hidden="1">
      <c r="A204" s="276"/>
      <c r="B204" s="295">
        <v>0</v>
      </c>
    </row>
    <row r="205" spans="1:3" hidden="1">
      <c r="B205" s="296">
        <v>1</v>
      </c>
    </row>
    <row r="206" spans="1:3" hidden="1">
      <c r="B206" s="296">
        <v>2</v>
      </c>
    </row>
    <row r="207" spans="1:3" hidden="1">
      <c r="B207" s="296">
        <v>3</v>
      </c>
    </row>
    <row r="208" spans="1:3" hidden="1">
      <c r="B208" s="296">
        <v>4</v>
      </c>
    </row>
    <row r="209" spans="1:2" hidden="1">
      <c r="B209" s="296">
        <v>5</v>
      </c>
    </row>
    <row r="210" spans="1:2" hidden="1">
      <c r="B210" s="296">
        <v>6</v>
      </c>
    </row>
    <row r="211" spans="1:2" hidden="1">
      <c r="B211" s="296">
        <v>7</v>
      </c>
    </row>
    <row r="212" spans="1:2" hidden="1">
      <c r="B212" s="296">
        <v>8</v>
      </c>
    </row>
    <row r="213" spans="1:2" hidden="1">
      <c r="B213" s="296">
        <v>9</v>
      </c>
    </row>
    <row r="214" spans="1:2" hidden="1">
      <c r="B214" s="296">
        <v>10</v>
      </c>
    </row>
    <row r="215" spans="1:2" hidden="1">
      <c r="B215" s="296">
        <v>11</v>
      </c>
    </row>
    <row r="216" spans="1:2" hidden="1">
      <c r="B216" s="296">
        <v>12</v>
      </c>
    </row>
    <row r="217" spans="1:2" hidden="1">
      <c r="B217" s="296">
        <v>13</v>
      </c>
    </row>
    <row r="218" spans="1:2" hidden="1">
      <c r="B218" s="296">
        <v>14</v>
      </c>
    </row>
    <row r="219" spans="1:2" hidden="1">
      <c r="B219" s="296">
        <v>15</v>
      </c>
    </row>
    <row r="220" spans="1:2" hidden="1">
      <c r="A220" s="279"/>
      <c r="B220" s="297">
        <v>16</v>
      </c>
    </row>
    <row r="221" spans="1:2" hidden="1"/>
    <row r="222" spans="1:2" hidden="1"/>
    <row r="223" spans="1:2" hidden="1">
      <c r="A223" s="298" t="s">
        <v>20</v>
      </c>
    </row>
    <row r="224" spans="1:2" hidden="1">
      <c r="A224" s="299">
        <v>0.66666666666666663</v>
      </c>
    </row>
    <row r="225" spans="1:1" hidden="1">
      <c r="A225" s="300" t="s">
        <v>21</v>
      </c>
    </row>
    <row r="226" spans="1:1" hidden="1">
      <c r="A226" s="300" t="s">
        <v>22</v>
      </c>
    </row>
    <row r="227" spans="1:1" hidden="1">
      <c r="A227" s="300" t="s">
        <v>23</v>
      </c>
    </row>
    <row r="228" spans="1:1" hidden="1">
      <c r="A228" s="300" t="s">
        <v>24</v>
      </c>
    </row>
    <row r="229" spans="1:1" hidden="1">
      <c r="A229" s="300" t="s">
        <v>25</v>
      </c>
    </row>
    <row r="230" spans="1:1" hidden="1">
      <c r="A230" s="301"/>
    </row>
    <row r="231" spans="1:1" hidden="1"/>
    <row r="232" spans="1:1" hidden="1">
      <c r="A232" s="273" t="s">
        <v>124</v>
      </c>
    </row>
    <row r="233" spans="1:1" hidden="1">
      <c r="A233" s="281">
        <f>SUM(L106,L117,M125,M127,L137,L146)</f>
        <v>0</v>
      </c>
    </row>
    <row r="234" spans="1:1" hidden="1"/>
  </sheetData>
  <mergeCells count="37">
    <mergeCell ref="A1:X1"/>
    <mergeCell ref="A2:X2"/>
    <mergeCell ref="A24:X24"/>
    <mergeCell ref="A4:X23"/>
    <mergeCell ref="A25:X43"/>
    <mergeCell ref="A3:X3"/>
    <mergeCell ref="A51:X51"/>
    <mergeCell ref="A52:X52"/>
    <mergeCell ref="A53:X53"/>
    <mergeCell ref="A59:X59"/>
    <mergeCell ref="A54:X54"/>
    <mergeCell ref="A55:X55"/>
    <mergeCell ref="A56:X56"/>
    <mergeCell ref="A57:X57"/>
    <mergeCell ref="A58:X58"/>
    <mergeCell ref="A69:X69"/>
    <mergeCell ref="S75:X75"/>
    <mergeCell ref="A72:X72"/>
    <mergeCell ref="A73:X73"/>
    <mergeCell ref="A70:X70"/>
    <mergeCell ref="A71:X71"/>
    <mergeCell ref="A66:X66"/>
    <mergeCell ref="A67:X67"/>
    <mergeCell ref="A68:X68"/>
    <mergeCell ref="A65:X65"/>
    <mergeCell ref="A44:X44"/>
    <mergeCell ref="A45:X45"/>
    <mergeCell ref="A46:X46"/>
    <mergeCell ref="A47:X47"/>
    <mergeCell ref="A48:X48"/>
    <mergeCell ref="A64:X64"/>
    <mergeCell ref="A49:X49"/>
    <mergeCell ref="A60:X60"/>
    <mergeCell ref="A62:X62"/>
    <mergeCell ref="A63:X63"/>
    <mergeCell ref="A61:X61"/>
    <mergeCell ref="A50:X50"/>
  </mergeCells>
  <phoneticPr fontId="1"/>
  <printOptions horizontalCentered="1" verticalCentered="1"/>
  <pageMargins left="0.3543307086614173" right="0.19685039370078741" top="0.32" bottom="0.31496062992125984" header="0.31496062992125984" footer="0.31496062992125984"/>
  <pageSetup paperSize="9" orientation="portrait" r:id="rId1"/>
  <headerFooter alignWithMargins="0">
    <oddFooter>&amp;C&amp;"ＭＳ 明朝,標準"&amp;9&amp;K000000-調2-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indexed="24"/>
  </sheetPr>
  <dimension ref="A1:X233"/>
  <sheetViews>
    <sheetView showGridLines="0" zoomScaleNormal="100" workbookViewId="0">
      <selection activeCell="AA21" sqref="AA21"/>
    </sheetView>
  </sheetViews>
  <sheetFormatPr defaultColWidth="13" defaultRowHeight="11.65"/>
  <cols>
    <col min="1" max="1" width="11.46484375" style="273" customWidth="1"/>
    <col min="2" max="2" width="5.3984375" style="273" customWidth="1"/>
    <col min="3" max="3" width="1" style="273" customWidth="1"/>
    <col min="4" max="15" width="2.59765625" style="273" customWidth="1"/>
    <col min="16" max="16" width="6.59765625" style="273" customWidth="1"/>
    <col min="17" max="18" width="3.3984375" style="273" customWidth="1"/>
    <col min="19" max="24" width="4.59765625" style="273" customWidth="1"/>
    <col min="25" max="25" width="5.86328125" style="273" customWidth="1"/>
    <col min="26" max="26" width="4.1328125" style="273" bestFit="1" customWidth="1"/>
    <col min="27" max="16384" width="13" style="273"/>
  </cols>
  <sheetData>
    <row r="1" spans="1:24" ht="18.75" customHeight="1">
      <c r="A1" s="844" t="s">
        <v>156</v>
      </c>
      <c r="B1" s="845"/>
      <c r="C1" s="845"/>
      <c r="D1" s="845"/>
      <c r="E1" s="845"/>
      <c r="F1" s="845"/>
      <c r="G1" s="845"/>
      <c r="H1" s="845"/>
      <c r="I1" s="845"/>
      <c r="J1" s="845"/>
      <c r="K1" s="845"/>
      <c r="L1" s="845"/>
      <c r="M1" s="845"/>
      <c r="N1" s="845"/>
      <c r="O1" s="845"/>
      <c r="P1" s="845"/>
      <c r="Q1" s="845"/>
      <c r="R1" s="845"/>
      <c r="S1" s="845"/>
      <c r="T1" s="845"/>
      <c r="U1" s="845"/>
      <c r="V1" s="845"/>
      <c r="W1" s="845"/>
      <c r="X1" s="846"/>
    </row>
    <row r="2" spans="1:24" ht="18.75" customHeight="1">
      <c r="A2" s="834"/>
      <c r="B2" s="835"/>
      <c r="C2" s="835"/>
      <c r="D2" s="835"/>
      <c r="E2" s="835"/>
      <c r="F2" s="835"/>
      <c r="G2" s="835"/>
      <c r="H2" s="835"/>
      <c r="I2" s="835"/>
      <c r="J2" s="835"/>
      <c r="K2" s="835"/>
      <c r="L2" s="835"/>
      <c r="M2" s="835"/>
      <c r="N2" s="835"/>
      <c r="O2" s="835"/>
      <c r="P2" s="835"/>
      <c r="Q2" s="835"/>
      <c r="R2" s="835"/>
      <c r="S2" s="835"/>
      <c r="T2" s="835"/>
      <c r="U2" s="835"/>
      <c r="V2" s="835"/>
      <c r="W2" s="835"/>
      <c r="X2" s="836"/>
    </row>
    <row r="3" spans="1:24" ht="18.75" customHeight="1">
      <c r="A3" s="837"/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838"/>
      <c r="T3" s="838"/>
      <c r="U3" s="838"/>
      <c r="V3" s="838"/>
      <c r="W3" s="838"/>
      <c r="X3" s="839"/>
    </row>
    <row r="4" spans="1:24" ht="18.75" customHeight="1">
      <c r="A4" s="837"/>
      <c r="B4" s="838"/>
      <c r="C4" s="838"/>
      <c r="D4" s="838"/>
      <c r="E4" s="838"/>
      <c r="F4" s="838"/>
      <c r="G4" s="838"/>
      <c r="H4" s="838"/>
      <c r="I4" s="838"/>
      <c r="J4" s="838"/>
      <c r="K4" s="838"/>
      <c r="L4" s="838"/>
      <c r="M4" s="838"/>
      <c r="N4" s="838"/>
      <c r="O4" s="838"/>
      <c r="P4" s="838"/>
      <c r="Q4" s="838"/>
      <c r="R4" s="838"/>
      <c r="S4" s="838"/>
      <c r="T4" s="838"/>
      <c r="U4" s="838"/>
      <c r="V4" s="838"/>
      <c r="W4" s="838"/>
      <c r="X4" s="839"/>
    </row>
    <row r="5" spans="1:24" ht="18.75" customHeight="1">
      <c r="A5" s="837"/>
      <c r="B5" s="838"/>
      <c r="C5" s="838"/>
      <c r="D5" s="838"/>
      <c r="E5" s="838"/>
      <c r="F5" s="838"/>
      <c r="G5" s="838"/>
      <c r="H5" s="838"/>
      <c r="I5" s="838"/>
      <c r="J5" s="838"/>
      <c r="K5" s="838"/>
      <c r="L5" s="838"/>
      <c r="M5" s="838"/>
      <c r="N5" s="838"/>
      <c r="O5" s="838"/>
      <c r="P5" s="838"/>
      <c r="Q5" s="838"/>
      <c r="R5" s="838"/>
      <c r="S5" s="838"/>
      <c r="T5" s="838"/>
      <c r="U5" s="838"/>
      <c r="V5" s="838"/>
      <c r="W5" s="838"/>
      <c r="X5" s="839"/>
    </row>
    <row r="6" spans="1:24" ht="18.75" customHeight="1">
      <c r="A6" s="837"/>
      <c r="B6" s="838"/>
      <c r="C6" s="838"/>
      <c r="D6" s="838"/>
      <c r="E6" s="838"/>
      <c r="F6" s="838"/>
      <c r="G6" s="838"/>
      <c r="H6" s="838"/>
      <c r="I6" s="838"/>
      <c r="J6" s="838"/>
      <c r="K6" s="838"/>
      <c r="L6" s="838"/>
      <c r="M6" s="838"/>
      <c r="N6" s="838"/>
      <c r="O6" s="838"/>
      <c r="P6" s="838"/>
      <c r="Q6" s="838"/>
      <c r="R6" s="838"/>
      <c r="S6" s="838"/>
      <c r="T6" s="838"/>
      <c r="U6" s="838"/>
      <c r="V6" s="838"/>
      <c r="W6" s="838"/>
      <c r="X6" s="839"/>
    </row>
    <row r="7" spans="1:24" ht="18.75" customHeight="1">
      <c r="A7" s="837"/>
      <c r="B7" s="838"/>
      <c r="C7" s="838"/>
      <c r="D7" s="838"/>
      <c r="E7" s="838"/>
      <c r="F7" s="838"/>
      <c r="G7" s="838"/>
      <c r="H7" s="838"/>
      <c r="I7" s="838"/>
      <c r="J7" s="838"/>
      <c r="K7" s="838"/>
      <c r="L7" s="838"/>
      <c r="M7" s="838"/>
      <c r="N7" s="838"/>
      <c r="O7" s="838"/>
      <c r="P7" s="838"/>
      <c r="Q7" s="838"/>
      <c r="R7" s="838"/>
      <c r="S7" s="838"/>
      <c r="T7" s="838"/>
      <c r="U7" s="838"/>
      <c r="V7" s="838"/>
      <c r="W7" s="838"/>
      <c r="X7" s="839"/>
    </row>
    <row r="8" spans="1:24" ht="18.75" customHeight="1">
      <c r="A8" s="837"/>
      <c r="B8" s="838"/>
      <c r="C8" s="838"/>
      <c r="D8" s="838"/>
      <c r="E8" s="838"/>
      <c r="F8" s="838"/>
      <c r="G8" s="838"/>
      <c r="H8" s="838"/>
      <c r="I8" s="838"/>
      <c r="J8" s="838"/>
      <c r="K8" s="838"/>
      <c r="L8" s="838"/>
      <c r="M8" s="838"/>
      <c r="N8" s="838"/>
      <c r="O8" s="838"/>
      <c r="P8" s="838"/>
      <c r="Q8" s="838"/>
      <c r="R8" s="838"/>
      <c r="S8" s="838"/>
      <c r="T8" s="838"/>
      <c r="U8" s="838"/>
      <c r="V8" s="838"/>
      <c r="W8" s="838"/>
      <c r="X8" s="839"/>
    </row>
    <row r="9" spans="1:24" ht="18.75" customHeight="1">
      <c r="A9" s="837"/>
      <c r="B9" s="838"/>
      <c r="C9" s="838"/>
      <c r="D9" s="838"/>
      <c r="E9" s="838"/>
      <c r="F9" s="838"/>
      <c r="G9" s="838"/>
      <c r="H9" s="838"/>
      <c r="I9" s="838"/>
      <c r="J9" s="838"/>
      <c r="K9" s="838"/>
      <c r="L9" s="838"/>
      <c r="M9" s="838"/>
      <c r="N9" s="838"/>
      <c r="O9" s="838"/>
      <c r="P9" s="838"/>
      <c r="Q9" s="838"/>
      <c r="R9" s="838"/>
      <c r="S9" s="838"/>
      <c r="T9" s="838"/>
      <c r="U9" s="838"/>
      <c r="V9" s="838"/>
      <c r="W9" s="838"/>
      <c r="X9" s="839"/>
    </row>
    <row r="10" spans="1:24" ht="18.75" customHeight="1">
      <c r="A10" s="837"/>
      <c r="B10" s="838"/>
      <c r="C10" s="838"/>
      <c r="D10" s="838"/>
      <c r="E10" s="838"/>
      <c r="F10" s="838"/>
      <c r="G10" s="838"/>
      <c r="H10" s="838"/>
      <c r="I10" s="838"/>
      <c r="J10" s="838"/>
      <c r="K10" s="838"/>
      <c r="L10" s="838"/>
      <c r="M10" s="838"/>
      <c r="N10" s="838"/>
      <c r="O10" s="838"/>
      <c r="P10" s="838"/>
      <c r="Q10" s="838"/>
      <c r="R10" s="838"/>
      <c r="S10" s="838"/>
      <c r="T10" s="838"/>
      <c r="U10" s="838"/>
      <c r="V10" s="838"/>
      <c r="W10" s="838"/>
      <c r="X10" s="839"/>
    </row>
    <row r="11" spans="1:24" ht="18.75" customHeight="1">
      <c r="A11" s="837"/>
      <c r="B11" s="838"/>
      <c r="C11" s="838"/>
      <c r="D11" s="838"/>
      <c r="E11" s="838"/>
      <c r="F11" s="838"/>
      <c r="G11" s="838"/>
      <c r="H11" s="838"/>
      <c r="I11" s="838"/>
      <c r="J11" s="838"/>
      <c r="K11" s="838"/>
      <c r="L11" s="838"/>
      <c r="M11" s="838"/>
      <c r="N11" s="838"/>
      <c r="O11" s="838"/>
      <c r="P11" s="838"/>
      <c r="Q11" s="838"/>
      <c r="R11" s="838"/>
      <c r="S11" s="838"/>
      <c r="T11" s="838"/>
      <c r="U11" s="838"/>
      <c r="V11" s="838"/>
      <c r="W11" s="838"/>
      <c r="X11" s="839"/>
    </row>
    <row r="12" spans="1:24" ht="18.75" customHeight="1">
      <c r="A12" s="837"/>
      <c r="B12" s="838"/>
      <c r="C12" s="838"/>
      <c r="D12" s="838"/>
      <c r="E12" s="838"/>
      <c r="F12" s="838"/>
      <c r="G12" s="838"/>
      <c r="H12" s="838"/>
      <c r="I12" s="838"/>
      <c r="J12" s="838"/>
      <c r="K12" s="838"/>
      <c r="L12" s="838"/>
      <c r="M12" s="838"/>
      <c r="N12" s="838"/>
      <c r="O12" s="838"/>
      <c r="P12" s="838"/>
      <c r="Q12" s="838"/>
      <c r="R12" s="838"/>
      <c r="S12" s="838"/>
      <c r="T12" s="838"/>
      <c r="U12" s="838"/>
      <c r="V12" s="838"/>
      <c r="W12" s="838"/>
      <c r="X12" s="839"/>
    </row>
    <row r="13" spans="1:24" ht="18.75" customHeight="1">
      <c r="A13" s="837"/>
      <c r="B13" s="838"/>
      <c r="C13" s="838"/>
      <c r="D13" s="838"/>
      <c r="E13" s="838"/>
      <c r="F13" s="838"/>
      <c r="G13" s="838"/>
      <c r="H13" s="838"/>
      <c r="I13" s="838"/>
      <c r="J13" s="838"/>
      <c r="K13" s="838"/>
      <c r="L13" s="838"/>
      <c r="M13" s="838"/>
      <c r="N13" s="838"/>
      <c r="O13" s="838"/>
      <c r="P13" s="838"/>
      <c r="Q13" s="838"/>
      <c r="R13" s="838"/>
      <c r="S13" s="838"/>
      <c r="T13" s="838"/>
      <c r="U13" s="838"/>
      <c r="V13" s="838"/>
      <c r="W13" s="838"/>
      <c r="X13" s="839"/>
    </row>
    <row r="14" spans="1:24" ht="18.75" customHeight="1">
      <c r="A14" s="837"/>
      <c r="B14" s="838"/>
      <c r="C14" s="838"/>
      <c r="D14" s="838"/>
      <c r="E14" s="838"/>
      <c r="F14" s="838"/>
      <c r="G14" s="838"/>
      <c r="H14" s="838"/>
      <c r="I14" s="838"/>
      <c r="J14" s="838"/>
      <c r="K14" s="838"/>
      <c r="L14" s="838"/>
      <c r="M14" s="838"/>
      <c r="N14" s="838"/>
      <c r="O14" s="838"/>
      <c r="P14" s="838"/>
      <c r="Q14" s="838"/>
      <c r="R14" s="838"/>
      <c r="S14" s="838"/>
      <c r="T14" s="838"/>
      <c r="U14" s="838"/>
      <c r="V14" s="838"/>
      <c r="W14" s="838"/>
      <c r="X14" s="839"/>
    </row>
    <row r="15" spans="1:24" ht="18.75" customHeight="1">
      <c r="A15" s="837"/>
      <c r="B15" s="838"/>
      <c r="C15" s="838"/>
      <c r="D15" s="838"/>
      <c r="E15" s="838"/>
      <c r="F15" s="838"/>
      <c r="G15" s="838"/>
      <c r="H15" s="838"/>
      <c r="I15" s="838"/>
      <c r="J15" s="838"/>
      <c r="K15" s="838"/>
      <c r="L15" s="838"/>
      <c r="M15" s="838"/>
      <c r="N15" s="838"/>
      <c r="O15" s="838"/>
      <c r="P15" s="838"/>
      <c r="Q15" s="838"/>
      <c r="R15" s="838"/>
      <c r="S15" s="838"/>
      <c r="T15" s="838"/>
      <c r="U15" s="838"/>
      <c r="V15" s="838"/>
      <c r="W15" s="838"/>
      <c r="X15" s="839"/>
    </row>
    <row r="16" spans="1:24" ht="18.75" customHeight="1">
      <c r="A16" s="837"/>
      <c r="B16" s="838"/>
      <c r="C16" s="838"/>
      <c r="D16" s="838"/>
      <c r="E16" s="838"/>
      <c r="F16" s="838"/>
      <c r="G16" s="838"/>
      <c r="H16" s="838"/>
      <c r="I16" s="838"/>
      <c r="J16" s="838"/>
      <c r="K16" s="838"/>
      <c r="L16" s="838"/>
      <c r="M16" s="838"/>
      <c r="N16" s="838"/>
      <c r="O16" s="838"/>
      <c r="P16" s="838"/>
      <c r="Q16" s="838"/>
      <c r="R16" s="838"/>
      <c r="S16" s="838"/>
      <c r="T16" s="838"/>
      <c r="U16" s="838"/>
      <c r="V16" s="838"/>
      <c r="W16" s="838"/>
      <c r="X16" s="839"/>
    </row>
    <row r="17" spans="1:24" ht="18.75" customHeight="1" thickBot="1">
      <c r="A17" s="840"/>
      <c r="B17" s="841"/>
      <c r="C17" s="841"/>
      <c r="D17" s="841"/>
      <c r="E17" s="841"/>
      <c r="F17" s="841"/>
      <c r="G17" s="841"/>
      <c r="H17" s="841"/>
      <c r="I17" s="841"/>
      <c r="J17" s="841"/>
      <c r="K17" s="841"/>
      <c r="L17" s="841"/>
      <c r="M17" s="841"/>
      <c r="N17" s="841"/>
      <c r="O17" s="841"/>
      <c r="P17" s="841"/>
      <c r="Q17" s="841"/>
      <c r="R17" s="841"/>
      <c r="S17" s="841"/>
      <c r="T17" s="841"/>
      <c r="U17" s="841"/>
      <c r="V17" s="841"/>
      <c r="W17" s="841"/>
      <c r="X17" s="842"/>
    </row>
    <row r="18" spans="1:24" ht="18.75" customHeight="1">
      <c r="A18" s="847" t="s">
        <v>211</v>
      </c>
      <c r="B18" s="848"/>
      <c r="C18" s="848"/>
      <c r="D18" s="848"/>
      <c r="E18" s="848"/>
      <c r="F18" s="848"/>
      <c r="G18" s="848"/>
      <c r="H18" s="848"/>
      <c r="I18" s="848"/>
      <c r="J18" s="848"/>
      <c r="K18" s="848"/>
      <c r="L18" s="848"/>
      <c r="M18" s="848"/>
      <c r="N18" s="848"/>
      <c r="O18" s="848"/>
      <c r="P18" s="848"/>
      <c r="Q18" s="848"/>
      <c r="R18" s="848"/>
      <c r="S18" s="848"/>
      <c r="T18" s="848"/>
      <c r="U18" s="848"/>
      <c r="V18" s="848"/>
      <c r="W18" s="848"/>
      <c r="X18" s="849"/>
    </row>
    <row r="19" spans="1:24" ht="18.75" customHeight="1">
      <c r="A19" s="834"/>
      <c r="B19" s="835"/>
      <c r="C19" s="835"/>
      <c r="D19" s="835"/>
      <c r="E19" s="835"/>
      <c r="F19" s="835"/>
      <c r="G19" s="835"/>
      <c r="H19" s="835"/>
      <c r="I19" s="835"/>
      <c r="J19" s="835"/>
      <c r="K19" s="835"/>
      <c r="L19" s="835"/>
      <c r="M19" s="835"/>
      <c r="N19" s="835"/>
      <c r="O19" s="835"/>
      <c r="P19" s="835"/>
      <c r="Q19" s="835"/>
      <c r="R19" s="835"/>
      <c r="S19" s="835"/>
      <c r="T19" s="835"/>
      <c r="U19" s="835"/>
      <c r="V19" s="835"/>
      <c r="W19" s="835"/>
      <c r="X19" s="836"/>
    </row>
    <row r="20" spans="1:24" ht="18.75" customHeight="1">
      <c r="A20" s="837"/>
      <c r="B20" s="838"/>
      <c r="C20" s="838"/>
      <c r="D20" s="838"/>
      <c r="E20" s="838"/>
      <c r="F20" s="838"/>
      <c r="G20" s="838"/>
      <c r="H20" s="838"/>
      <c r="I20" s="838"/>
      <c r="J20" s="838"/>
      <c r="K20" s="838"/>
      <c r="L20" s="838"/>
      <c r="M20" s="838"/>
      <c r="N20" s="838"/>
      <c r="O20" s="838"/>
      <c r="P20" s="838"/>
      <c r="Q20" s="838"/>
      <c r="R20" s="838"/>
      <c r="S20" s="838"/>
      <c r="T20" s="838"/>
      <c r="U20" s="838"/>
      <c r="V20" s="838"/>
      <c r="W20" s="838"/>
      <c r="X20" s="839"/>
    </row>
    <row r="21" spans="1:24" ht="18.75" customHeight="1">
      <c r="A21" s="837"/>
      <c r="B21" s="838"/>
      <c r="C21" s="838"/>
      <c r="D21" s="838"/>
      <c r="E21" s="838"/>
      <c r="F21" s="838"/>
      <c r="G21" s="838"/>
      <c r="H21" s="838"/>
      <c r="I21" s="838"/>
      <c r="J21" s="838"/>
      <c r="K21" s="838"/>
      <c r="L21" s="838"/>
      <c r="M21" s="838"/>
      <c r="N21" s="838"/>
      <c r="O21" s="838"/>
      <c r="P21" s="838"/>
      <c r="Q21" s="838"/>
      <c r="R21" s="838"/>
      <c r="S21" s="838"/>
      <c r="T21" s="838"/>
      <c r="U21" s="838"/>
      <c r="V21" s="838"/>
      <c r="W21" s="838"/>
      <c r="X21" s="839"/>
    </row>
    <row r="22" spans="1:24" ht="18.75" customHeight="1">
      <c r="A22" s="837"/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838"/>
      <c r="S22" s="838"/>
      <c r="T22" s="838"/>
      <c r="U22" s="838"/>
      <c r="V22" s="838"/>
      <c r="W22" s="838"/>
      <c r="X22" s="839"/>
    </row>
    <row r="23" spans="1:24" ht="18.75" customHeight="1">
      <c r="A23" s="837"/>
      <c r="B23" s="838"/>
      <c r="C23" s="838"/>
      <c r="D23" s="838"/>
      <c r="E23" s="838"/>
      <c r="F23" s="838"/>
      <c r="G23" s="838"/>
      <c r="H23" s="838"/>
      <c r="I23" s="838"/>
      <c r="J23" s="838"/>
      <c r="K23" s="838"/>
      <c r="L23" s="838"/>
      <c r="M23" s="838"/>
      <c r="N23" s="838"/>
      <c r="O23" s="838"/>
      <c r="P23" s="838"/>
      <c r="Q23" s="838"/>
      <c r="R23" s="838"/>
      <c r="S23" s="838"/>
      <c r="T23" s="838"/>
      <c r="U23" s="838"/>
      <c r="V23" s="838"/>
      <c r="W23" s="838"/>
      <c r="X23" s="839"/>
    </row>
    <row r="24" spans="1:24" ht="18.75" customHeight="1">
      <c r="A24" s="837"/>
      <c r="B24" s="838"/>
      <c r="C24" s="838"/>
      <c r="D24" s="838"/>
      <c r="E24" s="838"/>
      <c r="F24" s="838"/>
      <c r="G24" s="838"/>
      <c r="H24" s="838"/>
      <c r="I24" s="838"/>
      <c r="J24" s="838"/>
      <c r="K24" s="838"/>
      <c r="L24" s="838"/>
      <c r="M24" s="838"/>
      <c r="N24" s="838"/>
      <c r="O24" s="838"/>
      <c r="P24" s="838"/>
      <c r="Q24" s="838"/>
      <c r="R24" s="838"/>
      <c r="S24" s="838"/>
      <c r="T24" s="838"/>
      <c r="U24" s="838"/>
      <c r="V24" s="838"/>
      <c r="W24" s="838"/>
      <c r="X24" s="839"/>
    </row>
    <row r="25" spans="1:24" ht="18.75" customHeight="1">
      <c r="A25" s="837"/>
      <c r="B25" s="838"/>
      <c r="C25" s="838"/>
      <c r="D25" s="838"/>
      <c r="E25" s="838"/>
      <c r="F25" s="838"/>
      <c r="G25" s="838"/>
      <c r="H25" s="838"/>
      <c r="I25" s="838"/>
      <c r="J25" s="838"/>
      <c r="K25" s="838"/>
      <c r="L25" s="838"/>
      <c r="M25" s="838"/>
      <c r="N25" s="838"/>
      <c r="O25" s="838"/>
      <c r="P25" s="838"/>
      <c r="Q25" s="838"/>
      <c r="R25" s="838"/>
      <c r="S25" s="838"/>
      <c r="T25" s="838"/>
      <c r="U25" s="838"/>
      <c r="V25" s="838"/>
      <c r="W25" s="838"/>
      <c r="X25" s="839"/>
    </row>
    <row r="26" spans="1:24" ht="18.75" customHeight="1">
      <c r="A26" s="837"/>
      <c r="B26" s="838"/>
      <c r="C26" s="838"/>
      <c r="D26" s="838"/>
      <c r="E26" s="838"/>
      <c r="F26" s="838"/>
      <c r="G26" s="838"/>
      <c r="H26" s="838"/>
      <c r="I26" s="838"/>
      <c r="J26" s="838"/>
      <c r="K26" s="838"/>
      <c r="L26" s="838"/>
      <c r="M26" s="838"/>
      <c r="N26" s="838"/>
      <c r="O26" s="838"/>
      <c r="P26" s="838"/>
      <c r="Q26" s="838"/>
      <c r="R26" s="838"/>
      <c r="S26" s="838"/>
      <c r="T26" s="838"/>
      <c r="U26" s="838"/>
      <c r="V26" s="838"/>
      <c r="W26" s="838"/>
      <c r="X26" s="839"/>
    </row>
    <row r="27" spans="1:24" ht="18.75" customHeight="1">
      <c r="A27" s="837"/>
      <c r="B27" s="838"/>
      <c r="C27" s="838"/>
      <c r="D27" s="838"/>
      <c r="E27" s="838"/>
      <c r="F27" s="838"/>
      <c r="G27" s="838"/>
      <c r="H27" s="838"/>
      <c r="I27" s="838"/>
      <c r="J27" s="838"/>
      <c r="K27" s="838"/>
      <c r="L27" s="838"/>
      <c r="M27" s="838"/>
      <c r="N27" s="838"/>
      <c r="O27" s="838"/>
      <c r="P27" s="838"/>
      <c r="Q27" s="838"/>
      <c r="R27" s="838"/>
      <c r="S27" s="838"/>
      <c r="T27" s="838"/>
      <c r="U27" s="838"/>
      <c r="V27" s="838"/>
      <c r="W27" s="838"/>
      <c r="X27" s="839"/>
    </row>
    <row r="28" spans="1:24" ht="18.75" customHeight="1">
      <c r="A28" s="837"/>
      <c r="B28" s="838"/>
      <c r="C28" s="838"/>
      <c r="D28" s="838"/>
      <c r="E28" s="838"/>
      <c r="F28" s="838"/>
      <c r="G28" s="838"/>
      <c r="H28" s="838"/>
      <c r="I28" s="838"/>
      <c r="J28" s="838"/>
      <c r="K28" s="838"/>
      <c r="L28" s="838"/>
      <c r="M28" s="838"/>
      <c r="N28" s="838"/>
      <c r="O28" s="838"/>
      <c r="P28" s="838"/>
      <c r="Q28" s="838"/>
      <c r="R28" s="838"/>
      <c r="S28" s="838"/>
      <c r="T28" s="838"/>
      <c r="U28" s="838"/>
      <c r="V28" s="838"/>
      <c r="W28" s="838"/>
      <c r="X28" s="839"/>
    </row>
    <row r="29" spans="1:24" ht="18.75" customHeight="1">
      <c r="A29" s="837"/>
      <c r="B29" s="838"/>
      <c r="C29" s="838"/>
      <c r="D29" s="838"/>
      <c r="E29" s="838"/>
      <c r="F29" s="838"/>
      <c r="G29" s="838"/>
      <c r="H29" s="838"/>
      <c r="I29" s="838"/>
      <c r="J29" s="838"/>
      <c r="K29" s="838"/>
      <c r="L29" s="838"/>
      <c r="M29" s="838"/>
      <c r="N29" s="838"/>
      <c r="O29" s="838"/>
      <c r="P29" s="838"/>
      <c r="Q29" s="838"/>
      <c r="R29" s="838"/>
      <c r="S29" s="838"/>
      <c r="T29" s="838"/>
      <c r="U29" s="838"/>
      <c r="V29" s="838"/>
      <c r="W29" s="838"/>
      <c r="X29" s="839"/>
    </row>
    <row r="30" spans="1:24" ht="18.75" customHeight="1" thickBot="1">
      <c r="A30" s="840"/>
      <c r="B30" s="841"/>
      <c r="C30" s="841"/>
      <c r="D30" s="841"/>
      <c r="E30" s="841"/>
      <c r="F30" s="841"/>
      <c r="G30" s="841"/>
      <c r="H30" s="841"/>
      <c r="I30" s="841"/>
      <c r="J30" s="841"/>
      <c r="K30" s="841"/>
      <c r="L30" s="841"/>
      <c r="M30" s="841"/>
      <c r="N30" s="841"/>
      <c r="O30" s="841"/>
      <c r="P30" s="841"/>
      <c r="Q30" s="841"/>
      <c r="R30" s="841"/>
      <c r="S30" s="841"/>
      <c r="T30" s="841"/>
      <c r="U30" s="841"/>
      <c r="V30" s="841"/>
      <c r="W30" s="841"/>
      <c r="X30" s="842"/>
    </row>
    <row r="31" spans="1:24" ht="18.75" customHeight="1">
      <c r="A31" s="850" t="s">
        <v>157</v>
      </c>
      <c r="B31" s="851"/>
      <c r="C31" s="851"/>
      <c r="D31" s="851"/>
      <c r="E31" s="851"/>
      <c r="F31" s="851"/>
      <c r="G31" s="851"/>
      <c r="H31" s="851"/>
      <c r="I31" s="851"/>
      <c r="J31" s="851"/>
      <c r="K31" s="851"/>
      <c r="L31" s="851"/>
      <c r="M31" s="851"/>
      <c r="N31" s="851"/>
      <c r="O31" s="851"/>
      <c r="P31" s="851"/>
      <c r="Q31" s="851"/>
      <c r="R31" s="851"/>
      <c r="S31" s="851"/>
      <c r="T31" s="851"/>
      <c r="U31" s="851"/>
      <c r="V31" s="851"/>
      <c r="W31" s="851"/>
      <c r="X31" s="852"/>
    </row>
    <row r="32" spans="1:24" ht="18.75" customHeight="1">
      <c r="A32" s="834"/>
      <c r="B32" s="835"/>
      <c r="C32" s="835"/>
      <c r="D32" s="835"/>
      <c r="E32" s="835"/>
      <c r="F32" s="835"/>
      <c r="G32" s="835"/>
      <c r="H32" s="835"/>
      <c r="I32" s="835"/>
      <c r="J32" s="835"/>
      <c r="K32" s="835"/>
      <c r="L32" s="835"/>
      <c r="M32" s="835"/>
      <c r="N32" s="835"/>
      <c r="O32" s="835"/>
      <c r="P32" s="835"/>
      <c r="Q32" s="835"/>
      <c r="R32" s="835"/>
      <c r="S32" s="835"/>
      <c r="T32" s="835"/>
      <c r="U32" s="835"/>
      <c r="V32" s="835"/>
      <c r="W32" s="835"/>
      <c r="X32" s="836"/>
    </row>
    <row r="33" spans="1:24" ht="18.75" customHeight="1">
      <c r="A33" s="837"/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838"/>
      <c r="U33" s="838"/>
      <c r="V33" s="838"/>
      <c r="W33" s="838"/>
      <c r="X33" s="839"/>
    </row>
    <row r="34" spans="1:24" ht="18.75" customHeight="1">
      <c r="A34" s="837"/>
      <c r="B34" s="838"/>
      <c r="C34" s="838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838"/>
      <c r="U34" s="838"/>
      <c r="V34" s="838"/>
      <c r="W34" s="838"/>
      <c r="X34" s="839"/>
    </row>
    <row r="35" spans="1:24" ht="18.75" customHeight="1">
      <c r="A35" s="837"/>
      <c r="B35" s="838"/>
      <c r="C35" s="838"/>
      <c r="D35" s="838"/>
      <c r="E35" s="838"/>
      <c r="F35" s="838"/>
      <c r="G35" s="838"/>
      <c r="H35" s="838"/>
      <c r="I35" s="838"/>
      <c r="J35" s="838"/>
      <c r="K35" s="838"/>
      <c r="L35" s="838"/>
      <c r="M35" s="838"/>
      <c r="N35" s="838"/>
      <c r="O35" s="838"/>
      <c r="P35" s="838"/>
      <c r="Q35" s="838"/>
      <c r="R35" s="838"/>
      <c r="S35" s="838"/>
      <c r="T35" s="838"/>
      <c r="U35" s="838"/>
      <c r="V35" s="838"/>
      <c r="W35" s="838"/>
      <c r="X35" s="839"/>
    </row>
    <row r="36" spans="1:24" ht="18.75" customHeight="1">
      <c r="A36" s="837"/>
      <c r="B36" s="838"/>
      <c r="C36" s="838"/>
      <c r="D36" s="838"/>
      <c r="E36" s="838"/>
      <c r="F36" s="838"/>
      <c r="G36" s="838"/>
      <c r="H36" s="838"/>
      <c r="I36" s="838"/>
      <c r="J36" s="838"/>
      <c r="K36" s="838"/>
      <c r="L36" s="838"/>
      <c r="M36" s="838"/>
      <c r="N36" s="838"/>
      <c r="O36" s="838"/>
      <c r="P36" s="838"/>
      <c r="Q36" s="838"/>
      <c r="R36" s="838"/>
      <c r="S36" s="838"/>
      <c r="T36" s="838"/>
      <c r="U36" s="838"/>
      <c r="V36" s="838"/>
      <c r="W36" s="838"/>
      <c r="X36" s="839"/>
    </row>
    <row r="37" spans="1:24" ht="18.75" customHeight="1">
      <c r="A37" s="837"/>
      <c r="B37" s="838"/>
      <c r="C37" s="838"/>
      <c r="D37" s="838"/>
      <c r="E37" s="838"/>
      <c r="F37" s="838"/>
      <c r="G37" s="838"/>
      <c r="H37" s="838"/>
      <c r="I37" s="838"/>
      <c r="J37" s="838"/>
      <c r="K37" s="838"/>
      <c r="L37" s="838"/>
      <c r="M37" s="838"/>
      <c r="N37" s="838"/>
      <c r="O37" s="838"/>
      <c r="P37" s="838"/>
      <c r="Q37" s="838"/>
      <c r="R37" s="838"/>
      <c r="S37" s="838"/>
      <c r="T37" s="838"/>
      <c r="U37" s="838"/>
      <c r="V37" s="838"/>
      <c r="W37" s="838"/>
      <c r="X37" s="839"/>
    </row>
    <row r="38" spans="1:24" ht="18.75" customHeight="1">
      <c r="A38" s="837"/>
      <c r="B38" s="838"/>
      <c r="C38" s="838"/>
      <c r="D38" s="838"/>
      <c r="E38" s="838"/>
      <c r="F38" s="838"/>
      <c r="G38" s="838"/>
      <c r="H38" s="838"/>
      <c r="I38" s="838"/>
      <c r="J38" s="838"/>
      <c r="K38" s="838"/>
      <c r="L38" s="838"/>
      <c r="M38" s="838"/>
      <c r="N38" s="838"/>
      <c r="O38" s="838"/>
      <c r="P38" s="838"/>
      <c r="Q38" s="838"/>
      <c r="R38" s="838"/>
      <c r="S38" s="838"/>
      <c r="T38" s="838"/>
      <c r="U38" s="838"/>
      <c r="V38" s="838"/>
      <c r="W38" s="838"/>
      <c r="X38" s="839"/>
    </row>
    <row r="39" spans="1:24" ht="18.75" customHeight="1">
      <c r="A39" s="837"/>
      <c r="B39" s="838"/>
      <c r="C39" s="838"/>
      <c r="D39" s="838"/>
      <c r="E39" s="838"/>
      <c r="F39" s="838"/>
      <c r="G39" s="838"/>
      <c r="H39" s="838"/>
      <c r="I39" s="838"/>
      <c r="J39" s="838"/>
      <c r="K39" s="838"/>
      <c r="L39" s="838"/>
      <c r="M39" s="838"/>
      <c r="N39" s="838"/>
      <c r="O39" s="838"/>
      <c r="P39" s="838"/>
      <c r="Q39" s="838"/>
      <c r="R39" s="838"/>
      <c r="S39" s="838"/>
      <c r="T39" s="838"/>
      <c r="U39" s="838"/>
      <c r="V39" s="838"/>
      <c r="W39" s="838"/>
      <c r="X39" s="839"/>
    </row>
    <row r="40" spans="1:24" ht="18.75" customHeight="1">
      <c r="A40" s="837"/>
      <c r="B40" s="838"/>
      <c r="C40" s="838"/>
      <c r="D40" s="838"/>
      <c r="E40" s="838"/>
      <c r="F40" s="838"/>
      <c r="G40" s="838"/>
      <c r="H40" s="838"/>
      <c r="I40" s="838"/>
      <c r="J40" s="838"/>
      <c r="K40" s="838"/>
      <c r="L40" s="838"/>
      <c r="M40" s="838"/>
      <c r="N40" s="838"/>
      <c r="O40" s="838"/>
      <c r="P40" s="838"/>
      <c r="Q40" s="838"/>
      <c r="R40" s="838"/>
      <c r="S40" s="838"/>
      <c r="T40" s="838"/>
      <c r="U40" s="838"/>
      <c r="V40" s="838"/>
      <c r="W40" s="838"/>
      <c r="X40" s="839"/>
    </row>
    <row r="41" spans="1:24" ht="18.75" customHeight="1">
      <c r="A41" s="837"/>
      <c r="B41" s="838"/>
      <c r="C41" s="838"/>
      <c r="D41" s="838"/>
      <c r="E41" s="838"/>
      <c r="F41" s="838"/>
      <c r="G41" s="838"/>
      <c r="H41" s="838"/>
      <c r="I41" s="838"/>
      <c r="J41" s="838"/>
      <c r="K41" s="838"/>
      <c r="L41" s="838"/>
      <c r="M41" s="838"/>
      <c r="N41" s="838"/>
      <c r="O41" s="838"/>
      <c r="P41" s="838"/>
      <c r="Q41" s="838"/>
      <c r="R41" s="838"/>
      <c r="S41" s="838"/>
      <c r="T41" s="838"/>
      <c r="U41" s="838"/>
      <c r="V41" s="838"/>
      <c r="W41" s="838"/>
      <c r="X41" s="839"/>
    </row>
    <row r="42" spans="1:24" ht="18.75" customHeight="1" thickBot="1">
      <c r="A42" s="840"/>
      <c r="B42" s="841"/>
      <c r="C42" s="841"/>
      <c r="D42" s="841"/>
      <c r="E42" s="841"/>
      <c r="F42" s="841"/>
      <c r="G42" s="841"/>
      <c r="H42" s="841"/>
      <c r="I42" s="841"/>
      <c r="J42" s="841"/>
      <c r="K42" s="841"/>
      <c r="L42" s="841"/>
      <c r="M42" s="841"/>
      <c r="N42" s="841"/>
      <c r="O42" s="841"/>
      <c r="P42" s="841"/>
      <c r="Q42" s="841"/>
      <c r="R42" s="841"/>
      <c r="S42" s="841"/>
      <c r="T42" s="841"/>
      <c r="U42" s="841"/>
      <c r="V42" s="841"/>
      <c r="W42" s="841"/>
      <c r="X42" s="842"/>
    </row>
    <row r="43" spans="1:24" ht="17.100000000000001" customHeight="1">
      <c r="A43" s="853"/>
      <c r="B43" s="853"/>
      <c r="C43" s="853"/>
      <c r="D43" s="853"/>
      <c r="E43" s="853"/>
      <c r="F43" s="853"/>
      <c r="G43" s="853"/>
      <c r="H43" s="853"/>
      <c r="I43" s="853"/>
      <c r="J43" s="853"/>
      <c r="K43" s="853"/>
      <c r="L43" s="853"/>
      <c r="M43" s="853"/>
      <c r="N43" s="853"/>
      <c r="O43" s="853"/>
      <c r="P43" s="853"/>
      <c r="Q43" s="853"/>
      <c r="R43" s="853"/>
      <c r="S43" s="853"/>
      <c r="T43" s="853"/>
      <c r="U43" s="853"/>
      <c r="V43" s="853"/>
      <c r="W43" s="853"/>
      <c r="X43" s="853"/>
    </row>
    <row r="44" spans="1:24" ht="17.100000000000001" customHeight="1">
      <c r="A44" s="790"/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N44" s="790"/>
      <c r="O44" s="790"/>
      <c r="P44" s="790"/>
      <c r="Q44" s="790"/>
      <c r="R44" s="790"/>
      <c r="S44" s="790"/>
      <c r="T44" s="790"/>
      <c r="U44" s="790"/>
      <c r="V44" s="790"/>
      <c r="W44" s="790"/>
      <c r="X44" s="790"/>
    </row>
    <row r="45" spans="1:24" ht="17.100000000000001" customHeight="1">
      <c r="A45" s="790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</row>
    <row r="46" spans="1:24" ht="17.100000000000001" customHeight="1">
      <c r="A46" s="790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</row>
    <row r="47" spans="1:24" ht="17.100000000000001" customHeight="1">
      <c r="A47" s="790"/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</row>
    <row r="48" spans="1:24" ht="17.100000000000001" customHeight="1">
      <c r="A48" s="790"/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</row>
    <row r="49" spans="1:24" ht="17.100000000000001" customHeight="1">
      <c r="A49" s="790"/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</row>
    <row r="50" spans="1:24" ht="17.100000000000001" customHeight="1">
      <c r="A50" s="790"/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</row>
    <row r="51" spans="1:24" ht="17.100000000000001" customHeight="1">
      <c r="A51" s="790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</row>
    <row r="52" spans="1:24" ht="17.100000000000001" customHeight="1">
      <c r="A52" s="790"/>
      <c r="B52" s="790"/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</row>
    <row r="53" spans="1:24" ht="17.100000000000001" customHeight="1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</row>
    <row r="54" spans="1:24" ht="17.100000000000001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</row>
    <row r="55" spans="1:24" ht="17.100000000000001" customHeight="1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</row>
    <row r="56" spans="1:24" ht="17.100000000000001" customHeight="1">
      <c r="A56" s="790"/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</row>
    <row r="57" spans="1:24" ht="17.100000000000001" customHeight="1">
      <c r="A57" s="790"/>
      <c r="B57" s="790"/>
      <c r="C57" s="790"/>
      <c r="D57" s="790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</row>
    <row r="58" spans="1:24" ht="17.100000000000001" customHeight="1">
      <c r="A58" s="790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</row>
    <row r="59" spans="1:24" ht="17.100000000000001" customHeight="1">
      <c r="A59" s="790"/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  <c r="S59" s="790"/>
      <c r="T59" s="790"/>
      <c r="U59" s="790"/>
      <c r="V59" s="790"/>
      <c r="W59" s="790"/>
      <c r="X59" s="790"/>
    </row>
    <row r="60" spans="1:24" ht="17.100000000000001" customHeight="1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</row>
    <row r="61" spans="1:24" ht="17.100000000000001" customHeight="1">
      <c r="A61" s="790"/>
      <c r="B61" s="790"/>
      <c r="C61" s="790"/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</row>
    <row r="62" spans="1:24" ht="17.100000000000001" customHeight="1">
      <c r="A62" s="790"/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</row>
    <row r="63" spans="1:24" ht="17.100000000000001" customHeight="1">
      <c r="A63" s="790"/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</row>
    <row r="64" spans="1:24" ht="17.100000000000001" customHeight="1">
      <c r="A64" s="790"/>
      <c r="B64" s="790"/>
      <c r="C64" s="790"/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</row>
    <row r="65" spans="1:24" ht="17.100000000000001" customHeight="1">
      <c r="A65" s="790"/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  <c r="S65" s="790"/>
      <c r="T65" s="790"/>
      <c r="U65" s="790"/>
      <c r="V65" s="790"/>
      <c r="W65" s="790"/>
      <c r="X65" s="790"/>
    </row>
    <row r="66" spans="1:24" ht="17.100000000000001" customHeight="1">
      <c r="A66" s="790"/>
      <c r="B66" s="790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790"/>
      <c r="U66" s="790"/>
      <c r="V66" s="790"/>
      <c r="W66" s="790"/>
      <c r="X66" s="790"/>
    </row>
    <row r="67" spans="1:24" ht="17.100000000000001" customHeight="1">
      <c r="A67" s="790"/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</row>
    <row r="68" spans="1:24" ht="17.100000000000001" customHeight="1">
      <c r="A68" s="790"/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</row>
    <row r="69" spans="1:24" ht="17.100000000000001" customHeight="1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</row>
    <row r="70" spans="1:24" ht="17.100000000000001" customHeight="1">
      <c r="A70" s="790"/>
      <c r="B70" s="790"/>
      <c r="C70" s="790"/>
      <c r="D70" s="790"/>
      <c r="E70" s="790"/>
      <c r="F70" s="790"/>
      <c r="G70" s="790"/>
      <c r="H70" s="790"/>
      <c r="I70" s="790"/>
      <c r="J70" s="790"/>
      <c r="K70" s="790"/>
      <c r="L70" s="790"/>
      <c r="M70" s="790"/>
      <c r="N70" s="790"/>
      <c r="O70" s="790"/>
      <c r="P70" s="790"/>
      <c r="Q70" s="790"/>
      <c r="R70" s="790"/>
      <c r="S70" s="790"/>
      <c r="T70" s="790"/>
      <c r="U70" s="790"/>
      <c r="V70" s="790"/>
      <c r="W70" s="790"/>
      <c r="X70" s="790"/>
    </row>
    <row r="71" spans="1:24" ht="17.100000000000001" customHeight="1">
      <c r="A71" s="790"/>
      <c r="B71" s="790"/>
      <c r="C71" s="790"/>
      <c r="D71" s="790"/>
      <c r="E71" s="790"/>
      <c r="F71" s="790"/>
      <c r="G71" s="790"/>
      <c r="H71" s="790"/>
      <c r="I71" s="790"/>
      <c r="J71" s="790"/>
      <c r="K71" s="790"/>
      <c r="L71" s="790"/>
      <c r="M71" s="790"/>
      <c r="N71" s="790"/>
      <c r="O71" s="790"/>
      <c r="P71" s="790"/>
      <c r="Q71" s="790"/>
      <c r="R71" s="790"/>
      <c r="S71" s="790"/>
      <c r="T71" s="790"/>
      <c r="U71" s="790"/>
      <c r="V71" s="790"/>
      <c r="W71" s="790"/>
      <c r="X71" s="790"/>
    </row>
    <row r="72" spans="1:24" ht="17.100000000000001" customHeight="1">
      <c r="A72" s="790"/>
      <c r="B72" s="790"/>
      <c r="C72" s="790"/>
      <c r="D72" s="790"/>
      <c r="E72" s="790"/>
      <c r="F72" s="790"/>
      <c r="G72" s="790"/>
      <c r="H72" s="790"/>
      <c r="I72" s="790"/>
      <c r="J72" s="790"/>
      <c r="K72" s="790"/>
      <c r="L72" s="790"/>
      <c r="M72" s="790"/>
      <c r="N72" s="790"/>
      <c r="O72" s="790"/>
      <c r="P72" s="790"/>
      <c r="Q72" s="790"/>
      <c r="R72" s="790"/>
      <c r="S72" s="790"/>
      <c r="T72" s="790"/>
      <c r="U72" s="790"/>
      <c r="V72" s="790"/>
      <c r="W72" s="790"/>
      <c r="X72" s="790"/>
    </row>
    <row r="73" spans="1:24" ht="17.100000000000001" customHeight="1">
      <c r="A73" s="302"/>
      <c r="B73" s="302"/>
      <c r="C73" s="302"/>
      <c r="D73" s="302"/>
      <c r="E73" s="302"/>
      <c r="F73" s="302"/>
      <c r="G73" s="302"/>
      <c r="H73" s="302"/>
      <c r="I73" s="302"/>
      <c r="J73" s="302"/>
      <c r="K73" s="272"/>
      <c r="L73" s="272"/>
      <c r="M73" s="272"/>
      <c r="N73" s="272"/>
      <c r="O73" s="272"/>
      <c r="P73" s="272"/>
      <c r="Q73" s="272"/>
      <c r="R73" s="272"/>
      <c r="S73" s="272"/>
      <c r="T73" s="272"/>
      <c r="U73" s="272"/>
      <c r="V73" s="272"/>
      <c r="W73" s="272"/>
      <c r="X73" s="272"/>
    </row>
    <row r="74" spans="1:24" ht="17.100000000000001" customHeight="1">
      <c r="A74" s="272"/>
      <c r="B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2"/>
      <c r="N74" s="272"/>
      <c r="O74" s="272"/>
      <c r="P74" s="272"/>
      <c r="Q74" s="272"/>
      <c r="R74" s="272"/>
      <c r="S74" s="830"/>
      <c r="T74" s="830"/>
      <c r="U74" s="830"/>
      <c r="V74" s="830"/>
      <c r="W74" s="830"/>
      <c r="X74" s="830"/>
    </row>
    <row r="75" spans="1:24" ht="17.100000000000001" customHeight="1">
      <c r="A75" s="272"/>
      <c r="B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2"/>
      <c r="N75" s="272"/>
      <c r="O75" s="272"/>
      <c r="P75" s="272"/>
      <c r="Q75" s="272"/>
      <c r="R75" s="272"/>
      <c r="S75" s="272"/>
      <c r="T75" s="272"/>
      <c r="U75" s="272"/>
      <c r="V75" s="272"/>
      <c r="W75" s="272"/>
      <c r="X75" s="272"/>
    </row>
    <row r="76" spans="1:24" ht="17.100000000000001" customHeight="1"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</row>
    <row r="77" spans="1:24" ht="17.100000000000001" customHeight="1"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</row>
    <row r="78" spans="1:24" ht="17.100000000000001" customHeight="1"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</row>
    <row r="79" spans="1:24" ht="17.100000000000001" customHeight="1"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</row>
    <row r="80" spans="1:24" ht="17.100000000000001" customHeight="1"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4"/>
      <c r="T80" s="303"/>
      <c r="U80" s="303"/>
      <c r="V80" s="303"/>
      <c r="W80" s="303"/>
      <c r="X80" s="303"/>
    </row>
    <row r="81" spans="1:24" ht="17.100000000000001" customHeight="1"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4"/>
      <c r="T81" s="303"/>
      <c r="U81" s="303"/>
      <c r="V81" s="303"/>
      <c r="W81" s="303"/>
      <c r="X81" s="303"/>
    </row>
    <row r="82" spans="1:24" ht="17.100000000000001" customHeight="1"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4"/>
      <c r="T82" s="303"/>
      <c r="U82" s="303"/>
      <c r="V82" s="303"/>
      <c r="W82" s="303"/>
      <c r="X82" s="303"/>
    </row>
    <row r="83" spans="1:24" ht="17.100000000000001" customHeight="1"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</row>
    <row r="84" spans="1:24" ht="17.100000000000001" customHeight="1"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</row>
    <row r="85" spans="1:24" ht="17.100000000000001" customHeight="1"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</row>
    <row r="86" spans="1:24" ht="17.100000000000001" customHeight="1"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</row>
    <row r="87" spans="1:24" ht="17.100000000000001" customHeight="1"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</row>
    <row r="88" spans="1:24" ht="17.100000000000001" customHeight="1"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</row>
    <row r="89" spans="1:24" ht="17.100000000000001" customHeight="1"/>
    <row r="90" spans="1:24" ht="17.100000000000001" customHeight="1"/>
    <row r="91" spans="1:24" ht="17.100000000000001" customHeight="1"/>
    <row r="92" spans="1:24" ht="17.100000000000001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</row>
    <row r="93" spans="1:24" ht="17.100000000000001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</row>
    <row r="94" spans="1:24" ht="17.100000000000001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</row>
    <row r="95" spans="1:24" ht="17.100000000000001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</row>
    <row r="96" spans="1:24" ht="17.100000000000001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</row>
    <row r="97" spans="1:24" ht="17.100000000000001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</row>
    <row r="98" spans="1:24" ht="17.100000000000001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</row>
    <row r="99" spans="1:24" ht="17.100000000000001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</row>
    <row r="100" spans="1:24" ht="17.100000000000001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</row>
    <row r="101" spans="1:24" ht="17.100000000000001" customHeight="1">
      <c r="A101" s="303"/>
      <c r="B101" s="303"/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</row>
    <row r="102" spans="1:24" ht="17.100000000000001" customHeight="1">
      <c r="A102" s="303"/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</row>
    <row r="103" spans="1:24" ht="17.100000000000001" customHeight="1">
      <c r="A103" s="303"/>
      <c r="B103" s="303"/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</row>
    <row r="104" spans="1:24" ht="17.100000000000001" customHeight="1"/>
    <row r="105" spans="1:24" ht="17.100000000000001" customHeight="1"/>
    <row r="106" spans="1:24" ht="17.100000000000001" customHeight="1">
      <c r="L106" s="305"/>
      <c r="M106" s="305"/>
      <c r="N106" s="305"/>
    </row>
    <row r="107" spans="1:24" ht="17.100000000000001" customHeight="1">
      <c r="L107" s="305"/>
      <c r="M107" s="305"/>
      <c r="N107" s="305"/>
    </row>
    <row r="108" spans="1:24" ht="17.100000000000001" customHeight="1"/>
    <row r="109" spans="1:24" ht="17.100000000000001" customHeight="1"/>
    <row r="110" spans="1:24" ht="17.100000000000001" customHeight="1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</row>
    <row r="111" spans="1:24" ht="17.100000000000001" customHeight="1">
      <c r="A111" s="303"/>
      <c r="B111" s="303"/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</row>
    <row r="112" spans="1:24" ht="17.100000000000001" customHeight="1">
      <c r="A112" s="303"/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</row>
    <row r="113" spans="1:24" ht="17.100000000000001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</row>
    <row r="114" spans="1:24" ht="17.100000000000001" customHeight="1"/>
    <row r="115" spans="1:24" ht="17.100000000000001" customHeight="1"/>
    <row r="116" spans="1:24" ht="17.100000000000001" customHeight="1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</row>
    <row r="117" spans="1:24" ht="17.100000000000001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</row>
    <row r="118" spans="1:24" ht="17.100000000000001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</row>
    <row r="119" spans="1:24" ht="17.100000000000001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</row>
    <row r="120" spans="1:24" ht="17.100000000000001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</row>
    <row r="121" spans="1:24" ht="17.100000000000001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</row>
    <row r="122" spans="1:24" ht="17.100000000000001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</row>
    <row r="123" spans="1:24" ht="17.100000000000001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</row>
    <row r="124" spans="1:24" ht="17.100000000000001" customHeight="1">
      <c r="A124" s="303"/>
      <c r="B124" s="303"/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</row>
    <row r="125" spans="1:24" ht="17.100000000000001" customHeight="1">
      <c r="A125" s="303"/>
      <c r="B125" s="303"/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</row>
    <row r="126" spans="1:24" ht="17.100000000000001" customHeight="1">
      <c r="A126" s="303"/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</row>
    <row r="127" spans="1:24" ht="17.100000000000001" customHeight="1"/>
    <row r="128" spans="1:24" ht="17.100000000000001" customHeight="1">
      <c r="U128" s="303"/>
      <c r="V128" s="303"/>
      <c r="W128" s="303"/>
      <c r="X128" s="303"/>
    </row>
    <row r="129" spans="1:24" ht="17.100000000000001" customHeight="1">
      <c r="U129" s="303"/>
      <c r="V129" s="303"/>
      <c r="W129" s="303"/>
      <c r="X129" s="303"/>
    </row>
    <row r="130" spans="1:24" ht="17.100000000000001" customHeight="1">
      <c r="U130" s="303"/>
      <c r="V130" s="303"/>
      <c r="W130" s="303"/>
      <c r="X130" s="303"/>
    </row>
    <row r="131" spans="1:24" ht="17.100000000000001" customHeight="1">
      <c r="A131" s="306"/>
      <c r="B131" s="306"/>
      <c r="C131" s="306"/>
      <c r="D131" s="306"/>
      <c r="E131" s="306"/>
      <c r="F131" s="306"/>
      <c r="G131" s="306"/>
      <c r="H131" s="306"/>
      <c r="I131" s="306"/>
      <c r="J131" s="306"/>
      <c r="K131" s="306"/>
      <c r="L131" s="306"/>
      <c r="M131" s="306"/>
      <c r="N131" s="306"/>
      <c r="O131" s="306"/>
      <c r="P131" s="306"/>
      <c r="Q131" s="306"/>
      <c r="R131" s="306"/>
      <c r="S131" s="306"/>
      <c r="T131" s="306"/>
      <c r="U131" s="306"/>
      <c r="V131" s="306"/>
      <c r="W131" s="306"/>
      <c r="X131" s="306"/>
    </row>
    <row r="132" spans="1:24" ht="17.100000000000001" customHeight="1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</row>
    <row r="133" spans="1:24" ht="17.100000000000001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</row>
    <row r="134" spans="1:24" ht="17.25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</row>
    <row r="135" spans="1:24" ht="17.25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</row>
    <row r="136" spans="1:24" ht="17.25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</row>
    <row r="137" spans="1:24" ht="17.25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</row>
    <row r="138" spans="1:24" ht="17.25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</row>
    <row r="139" spans="1:24" ht="17.25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</row>
    <row r="140" spans="1:24" ht="17.25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</row>
    <row r="141" spans="1:24" ht="17.25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</row>
    <row r="142" spans="1:24" ht="17.25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</row>
    <row r="143" spans="1:24" ht="17.25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</row>
    <row r="144" spans="1:24" ht="17.25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</row>
    <row r="145" spans="1:24" ht="17.25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</row>
    <row r="146" spans="1:24" ht="17.25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</row>
    <row r="147" spans="1:24" ht="17.25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</row>
    <row r="148" spans="1:24" ht="17.25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</row>
    <row r="149" spans="1:24" ht="17.25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</row>
    <row r="150" spans="1:24" ht="17.25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</row>
    <row r="151" spans="1:24" ht="17.25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</row>
    <row r="152" spans="1:24" ht="17.25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</row>
    <row r="153" spans="1:24" ht="17.25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</row>
    <row r="154" spans="1:24" ht="17.25" customHeight="1">
      <c r="A154" s="272"/>
      <c r="B154" s="272"/>
      <c r="C154" s="272"/>
      <c r="D154" s="272"/>
      <c r="E154" s="272"/>
      <c r="F154" s="272"/>
      <c r="G154" s="272"/>
      <c r="H154" s="272"/>
      <c r="I154" s="272"/>
      <c r="J154" s="272"/>
      <c r="K154" s="272"/>
      <c r="L154" s="272"/>
      <c r="M154" s="272"/>
      <c r="N154" s="272"/>
      <c r="O154" s="272"/>
      <c r="P154" s="272"/>
      <c r="Q154" s="272"/>
      <c r="R154" s="272"/>
      <c r="S154" s="272"/>
      <c r="T154" s="272"/>
      <c r="U154" s="272"/>
      <c r="V154" s="272"/>
      <c r="W154" s="272"/>
      <c r="X154" s="272"/>
    </row>
    <row r="155" spans="1:24" ht="17.25" customHeight="1">
      <c r="A155" s="272"/>
      <c r="B155" s="272"/>
      <c r="C155" s="272"/>
      <c r="D155" s="272"/>
      <c r="E155" s="272"/>
      <c r="F155" s="272"/>
      <c r="G155" s="272"/>
      <c r="H155" s="272"/>
      <c r="I155" s="272"/>
      <c r="J155" s="272"/>
      <c r="K155" s="272"/>
      <c r="L155" s="272"/>
      <c r="M155" s="272"/>
      <c r="N155" s="272"/>
      <c r="O155" s="272"/>
      <c r="P155" s="272"/>
      <c r="Q155" s="272"/>
      <c r="R155" s="272"/>
      <c r="S155" s="272"/>
      <c r="T155" s="272"/>
      <c r="U155" s="272"/>
      <c r="V155" s="272"/>
      <c r="W155" s="272"/>
      <c r="X155" s="272"/>
    </row>
    <row r="156" spans="1:24" ht="15" customHeight="1">
      <c r="A156" s="272"/>
      <c r="B156" s="272"/>
      <c r="C156" s="272"/>
      <c r="D156" s="272"/>
      <c r="E156" s="272"/>
      <c r="F156" s="272"/>
      <c r="G156" s="272"/>
      <c r="H156" s="272"/>
      <c r="I156" s="272"/>
      <c r="J156" s="272"/>
      <c r="K156" s="272"/>
      <c r="L156" s="272"/>
      <c r="M156" s="272"/>
      <c r="N156" s="272"/>
      <c r="O156" s="272"/>
      <c r="P156" s="272"/>
      <c r="Q156" s="272"/>
      <c r="R156" s="272"/>
      <c r="S156" s="272"/>
      <c r="T156" s="272"/>
      <c r="U156" s="272"/>
      <c r="V156" s="272"/>
      <c r="W156" s="272"/>
      <c r="X156" s="272"/>
    </row>
    <row r="157" spans="1:24" ht="0.75" customHeight="1"/>
    <row r="161" spans="1:15" hidden="1"/>
    <row r="162" spans="1:15" hidden="1"/>
    <row r="163" spans="1:15" hidden="1"/>
    <row r="164" spans="1:15" hidden="1">
      <c r="A164" s="276" t="s">
        <v>46</v>
      </c>
      <c r="B164" s="277" t="s">
        <v>81</v>
      </c>
      <c r="C164" s="278"/>
      <c r="L164" s="273" t="s">
        <v>101</v>
      </c>
      <c r="O164" s="273" t="s">
        <v>38</v>
      </c>
    </row>
    <row r="165" spans="1:15" hidden="1">
      <c r="A165" s="279" t="s">
        <v>84</v>
      </c>
      <c r="B165" s="280" t="s">
        <v>85</v>
      </c>
      <c r="C165" s="281"/>
      <c r="L165" s="282">
        <v>5</v>
      </c>
      <c r="O165" s="273" t="s">
        <v>144</v>
      </c>
    </row>
    <row r="166" spans="1:15" hidden="1">
      <c r="L166" s="282">
        <v>6</v>
      </c>
      <c r="M166" s="282"/>
      <c r="N166" s="282"/>
      <c r="O166" s="273" t="s">
        <v>97</v>
      </c>
    </row>
    <row r="167" spans="1:15" hidden="1">
      <c r="A167" s="283" t="s">
        <v>79</v>
      </c>
      <c r="B167" s="284" t="s">
        <v>42</v>
      </c>
      <c r="L167" s="282">
        <v>9</v>
      </c>
      <c r="M167" s="282"/>
      <c r="N167" s="282"/>
      <c r="O167" s="273" t="s">
        <v>104</v>
      </c>
    </row>
    <row r="168" spans="1:15" hidden="1">
      <c r="L168" s="282">
        <v>10</v>
      </c>
      <c r="M168" s="282"/>
      <c r="N168" s="282"/>
      <c r="O168" s="273" t="s">
        <v>105</v>
      </c>
    </row>
    <row r="169" spans="1:15" hidden="1">
      <c r="L169" s="282">
        <v>13</v>
      </c>
      <c r="M169" s="282"/>
      <c r="N169" s="282"/>
      <c r="O169" s="273" t="s">
        <v>106</v>
      </c>
    </row>
    <row r="170" spans="1:15" hidden="1">
      <c r="L170" s="282">
        <v>16</v>
      </c>
      <c r="M170" s="282"/>
      <c r="N170" s="282"/>
      <c r="O170" s="273" t="s">
        <v>119</v>
      </c>
    </row>
    <row r="171" spans="1:15" hidden="1">
      <c r="L171" s="282">
        <v>55</v>
      </c>
      <c r="M171" s="282"/>
      <c r="N171" s="282"/>
      <c r="O171" s="273" t="s">
        <v>120</v>
      </c>
    </row>
    <row r="172" spans="1:15" hidden="1">
      <c r="A172" s="285"/>
      <c r="B172" s="286">
        <v>0.25</v>
      </c>
      <c r="C172" s="287"/>
      <c r="L172" s="282">
        <v>56</v>
      </c>
      <c r="M172" s="282"/>
      <c r="N172" s="282"/>
      <c r="O172" s="273" t="s">
        <v>121</v>
      </c>
    </row>
    <row r="173" spans="1:15" hidden="1">
      <c r="A173" s="285"/>
      <c r="B173" s="286">
        <v>0.65</v>
      </c>
      <c r="C173" s="287"/>
    </row>
    <row r="174" spans="1:15" hidden="1">
      <c r="L174" s="288" t="s">
        <v>58</v>
      </c>
    </row>
    <row r="175" spans="1:15" hidden="1">
      <c r="A175" s="276"/>
      <c r="B175" s="289">
        <v>1</v>
      </c>
      <c r="C175" s="282"/>
      <c r="L175" s="288">
        <f>(Q106+R106)*T106</f>
        <v>0</v>
      </c>
    </row>
    <row r="176" spans="1:15" hidden="1">
      <c r="B176" s="290">
        <v>2</v>
      </c>
      <c r="C176" s="282"/>
      <c r="L176" s="288">
        <f>(Q107+R107)*T107</f>
        <v>0</v>
      </c>
    </row>
    <row r="177" spans="1:12" hidden="1">
      <c r="B177" s="290">
        <v>3</v>
      </c>
      <c r="C177" s="282"/>
      <c r="L177" s="288">
        <f>(Q109+R109)*T109</f>
        <v>0</v>
      </c>
    </row>
    <row r="178" spans="1:12" hidden="1">
      <c r="B178" s="290">
        <v>4</v>
      </c>
      <c r="C178" s="282"/>
      <c r="L178" s="288">
        <f>(Q110+R110)*T110</f>
        <v>0</v>
      </c>
    </row>
    <row r="179" spans="1:12" hidden="1">
      <c r="B179" s="290">
        <v>5</v>
      </c>
      <c r="C179" s="282"/>
      <c r="L179" s="288">
        <f>(Q113+R113)*T113</f>
        <v>0</v>
      </c>
    </row>
    <row r="180" spans="1:12" hidden="1">
      <c r="B180" s="290">
        <v>6</v>
      </c>
      <c r="C180" s="282"/>
    </row>
    <row r="181" spans="1:12" hidden="1">
      <c r="B181" s="290">
        <v>9</v>
      </c>
      <c r="C181" s="282"/>
    </row>
    <row r="182" spans="1:12" hidden="1">
      <c r="B182" s="290">
        <v>10</v>
      </c>
      <c r="C182" s="282"/>
    </row>
    <row r="183" spans="1:12" hidden="1">
      <c r="B183" s="290">
        <v>11</v>
      </c>
      <c r="C183" s="282"/>
    </row>
    <row r="184" spans="1:12" hidden="1">
      <c r="B184" s="290">
        <v>12</v>
      </c>
      <c r="C184" s="282"/>
    </row>
    <row r="185" spans="1:12" hidden="1">
      <c r="B185" s="290">
        <v>13</v>
      </c>
      <c r="C185" s="282"/>
    </row>
    <row r="186" spans="1:12" hidden="1">
      <c r="B186" s="290">
        <v>14</v>
      </c>
      <c r="C186" s="282"/>
    </row>
    <row r="187" spans="1:12" hidden="1">
      <c r="B187" s="290">
        <v>15</v>
      </c>
      <c r="C187" s="282"/>
    </row>
    <row r="188" spans="1:12" hidden="1">
      <c r="B188" s="290">
        <v>16</v>
      </c>
      <c r="C188" s="282"/>
    </row>
    <row r="189" spans="1:12" hidden="1">
      <c r="B189" s="290">
        <v>17</v>
      </c>
      <c r="C189" s="282"/>
    </row>
    <row r="190" spans="1:12" hidden="1">
      <c r="B190" s="290">
        <v>18</v>
      </c>
      <c r="C190" s="282"/>
    </row>
    <row r="191" spans="1:12" hidden="1">
      <c r="B191" s="290">
        <v>19</v>
      </c>
      <c r="C191" s="282"/>
    </row>
    <row r="192" spans="1:12" hidden="1">
      <c r="A192" s="279"/>
      <c r="B192" s="291">
        <v>20</v>
      </c>
      <c r="C192" s="282"/>
    </row>
    <row r="193" spans="1:3" hidden="1"/>
    <row r="194" spans="1:3" hidden="1">
      <c r="A194" s="276"/>
      <c r="B194" s="292">
        <v>0</v>
      </c>
      <c r="C194" s="287"/>
    </row>
    <row r="195" spans="1:3" hidden="1">
      <c r="B195" s="293">
        <v>0.03</v>
      </c>
      <c r="C195" s="287"/>
    </row>
    <row r="196" spans="1:3" hidden="1">
      <c r="B196" s="293">
        <v>0.05</v>
      </c>
      <c r="C196" s="287"/>
    </row>
    <row r="197" spans="1:3" hidden="1">
      <c r="B197" s="293">
        <v>7.0000000000000007E-2</v>
      </c>
      <c r="C197" s="287"/>
    </row>
    <row r="198" spans="1:3" hidden="1">
      <c r="B198" s="293">
        <v>0.08</v>
      </c>
      <c r="C198" s="287"/>
    </row>
    <row r="199" spans="1:3" hidden="1">
      <c r="B199" s="293">
        <v>0.1</v>
      </c>
      <c r="C199" s="287"/>
    </row>
    <row r="200" spans="1:3" hidden="1">
      <c r="B200" s="293">
        <v>0.15</v>
      </c>
      <c r="C200" s="287"/>
    </row>
    <row r="201" spans="1:3" hidden="1">
      <c r="A201" s="279"/>
      <c r="B201" s="294">
        <v>0.2</v>
      </c>
      <c r="C201" s="287"/>
    </row>
    <row r="202" spans="1:3" hidden="1"/>
    <row r="203" spans="1:3" hidden="1">
      <c r="A203" s="276"/>
      <c r="B203" s="295">
        <v>0</v>
      </c>
    </row>
    <row r="204" spans="1:3" hidden="1">
      <c r="B204" s="296">
        <v>1</v>
      </c>
    </row>
    <row r="205" spans="1:3" hidden="1">
      <c r="B205" s="296">
        <v>2</v>
      </c>
    </row>
    <row r="206" spans="1:3" hidden="1">
      <c r="B206" s="296">
        <v>3</v>
      </c>
    </row>
    <row r="207" spans="1:3" hidden="1">
      <c r="B207" s="296">
        <v>4</v>
      </c>
    </row>
    <row r="208" spans="1:3" hidden="1">
      <c r="B208" s="296">
        <v>5</v>
      </c>
    </row>
    <row r="209" spans="1:2" hidden="1">
      <c r="B209" s="296">
        <v>6</v>
      </c>
    </row>
    <row r="210" spans="1:2" hidden="1">
      <c r="B210" s="296">
        <v>7</v>
      </c>
    </row>
    <row r="211" spans="1:2" hidden="1">
      <c r="B211" s="296">
        <v>8</v>
      </c>
    </row>
    <row r="212" spans="1:2" hidden="1">
      <c r="B212" s="296">
        <v>9</v>
      </c>
    </row>
    <row r="213" spans="1:2" hidden="1">
      <c r="B213" s="296">
        <v>10</v>
      </c>
    </row>
    <row r="214" spans="1:2" hidden="1">
      <c r="B214" s="296">
        <v>11</v>
      </c>
    </row>
    <row r="215" spans="1:2" hidden="1">
      <c r="B215" s="296">
        <v>12</v>
      </c>
    </row>
    <row r="216" spans="1:2" hidden="1">
      <c r="B216" s="296">
        <v>13</v>
      </c>
    </row>
    <row r="217" spans="1:2" hidden="1">
      <c r="B217" s="296">
        <v>14</v>
      </c>
    </row>
    <row r="218" spans="1:2" hidden="1">
      <c r="B218" s="296">
        <v>15</v>
      </c>
    </row>
    <row r="219" spans="1:2" hidden="1">
      <c r="A219" s="279"/>
      <c r="B219" s="297">
        <v>16</v>
      </c>
    </row>
    <row r="220" spans="1:2" hidden="1"/>
    <row r="221" spans="1:2" hidden="1"/>
    <row r="222" spans="1:2" hidden="1">
      <c r="A222" s="298" t="s">
        <v>20</v>
      </c>
    </row>
    <row r="223" spans="1:2" hidden="1">
      <c r="A223" s="299">
        <v>0.66666666666666663</v>
      </c>
    </row>
    <row r="224" spans="1:2" hidden="1">
      <c r="A224" s="300" t="s">
        <v>21</v>
      </c>
    </row>
    <row r="225" spans="1:1" hidden="1">
      <c r="A225" s="300" t="s">
        <v>22</v>
      </c>
    </row>
    <row r="226" spans="1:1" hidden="1">
      <c r="A226" s="300" t="s">
        <v>23</v>
      </c>
    </row>
    <row r="227" spans="1:1" hidden="1">
      <c r="A227" s="300" t="s">
        <v>24</v>
      </c>
    </row>
    <row r="228" spans="1:1" hidden="1">
      <c r="A228" s="300" t="s">
        <v>25</v>
      </c>
    </row>
    <row r="229" spans="1:1" hidden="1">
      <c r="A229" s="301"/>
    </row>
    <row r="230" spans="1:1" hidden="1"/>
    <row r="231" spans="1:1" hidden="1">
      <c r="A231" s="273" t="s">
        <v>124</v>
      </c>
    </row>
    <row r="232" spans="1:1" hidden="1">
      <c r="A232" s="281">
        <f>SUM(L105,L116,M124,M126,L136,L145)</f>
        <v>0</v>
      </c>
    </row>
    <row r="233" spans="1:1" hidden="1"/>
  </sheetData>
  <mergeCells count="37">
    <mergeCell ref="A64:X64"/>
    <mergeCell ref="A71:X71"/>
    <mergeCell ref="A72:X72"/>
    <mergeCell ref="S74:X74"/>
    <mergeCell ref="A65:X65"/>
    <mergeCell ref="A66:X66"/>
    <mergeCell ref="A67:X67"/>
    <mergeCell ref="A68:X68"/>
    <mergeCell ref="A69:X69"/>
    <mergeCell ref="A70:X70"/>
    <mergeCell ref="A63:X63"/>
    <mergeCell ref="A52:X52"/>
    <mergeCell ref="A53:X53"/>
    <mergeCell ref="A54:X54"/>
    <mergeCell ref="A55:X55"/>
    <mergeCell ref="A56:X56"/>
    <mergeCell ref="A57:X57"/>
    <mergeCell ref="A58:X58"/>
    <mergeCell ref="A59:X59"/>
    <mergeCell ref="A60:X60"/>
    <mergeCell ref="A61:X61"/>
    <mergeCell ref="A62:X62"/>
    <mergeCell ref="A32:X42"/>
    <mergeCell ref="A51:X51"/>
    <mergeCell ref="A43:X43"/>
    <mergeCell ref="A44:X44"/>
    <mergeCell ref="A45:X45"/>
    <mergeCell ref="A46:X46"/>
    <mergeCell ref="A47:X47"/>
    <mergeCell ref="A48:X48"/>
    <mergeCell ref="A49:X49"/>
    <mergeCell ref="A50:X50"/>
    <mergeCell ref="A1:X1"/>
    <mergeCell ref="A2:X17"/>
    <mergeCell ref="A18:X18"/>
    <mergeCell ref="A19:X30"/>
    <mergeCell ref="A31:X31"/>
  </mergeCells>
  <phoneticPr fontId="1"/>
  <printOptions horizontalCentered="1" verticalCentered="1"/>
  <pageMargins left="0.3543307086614173" right="0.19685039370078741" top="0.32" bottom="0.31496062992125984" header="0.31496062992125984" footer="0.31496062992125984"/>
  <pageSetup paperSize="9" orientation="portrait" r:id="rId1"/>
  <headerFooter alignWithMargins="0">
    <oddFooter>&amp;C&amp;"ＭＳ 明朝,標準"&amp;9&amp;K000000-調3-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24"/>
  </sheetPr>
  <dimension ref="A1:AD230"/>
  <sheetViews>
    <sheetView showGridLines="0" showZeros="0" zoomScaleNormal="100" workbookViewId="0">
      <selection activeCell="L25" sqref="L25:AD25"/>
    </sheetView>
  </sheetViews>
  <sheetFormatPr defaultColWidth="13" defaultRowHeight="11.65"/>
  <cols>
    <col min="1" max="1" width="11.46484375" style="273" customWidth="1"/>
    <col min="2" max="2" width="5.3984375" style="273" customWidth="1"/>
    <col min="3" max="3" width="2.59765625" style="273" customWidth="1"/>
    <col min="4" max="4" width="1" style="273" customWidth="1"/>
    <col min="5" max="30" width="2.59765625" style="273" customWidth="1"/>
    <col min="31" max="31" width="5.86328125" style="273" customWidth="1"/>
    <col min="32" max="32" width="4.1328125" style="273" bestFit="1" customWidth="1"/>
    <col min="33" max="16384" width="13" style="273"/>
  </cols>
  <sheetData>
    <row r="1" spans="1:30" ht="23.1" customHeight="1">
      <c r="A1" s="831" t="s">
        <v>206</v>
      </c>
      <c r="B1" s="831"/>
      <c r="C1" s="831"/>
      <c r="D1" s="831"/>
      <c r="E1" s="831"/>
      <c r="F1" s="831"/>
      <c r="G1" s="831"/>
      <c r="H1" s="831"/>
      <c r="I1" s="831"/>
      <c r="J1" s="831"/>
      <c r="K1" s="831"/>
      <c r="L1" s="831"/>
      <c r="M1" s="831"/>
      <c r="N1" s="831"/>
      <c r="O1" s="831"/>
      <c r="P1" s="831"/>
      <c r="Q1" s="831"/>
      <c r="R1" s="831"/>
      <c r="S1" s="831"/>
      <c r="T1" s="831"/>
      <c r="U1" s="831"/>
      <c r="V1" s="831"/>
      <c r="W1" s="831"/>
      <c r="X1" s="831"/>
      <c r="Y1" s="831"/>
      <c r="Z1" s="831"/>
      <c r="AA1" s="831"/>
      <c r="AB1" s="831"/>
      <c r="AC1" s="831"/>
      <c r="AD1" s="831"/>
    </row>
    <row r="2" spans="1:30" ht="6" customHeight="1" thickBot="1">
      <c r="A2" s="832"/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</row>
    <row r="3" spans="1:30" ht="19.5" customHeight="1">
      <c r="A3" s="307" t="s">
        <v>158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925"/>
      <c r="AA3" s="925"/>
      <c r="AB3" s="925"/>
      <c r="AC3" s="925"/>
      <c r="AD3" s="926"/>
    </row>
    <row r="4" spans="1:30" ht="19.5" customHeight="1">
      <c r="A4" s="866" t="s">
        <v>159</v>
      </c>
      <c r="B4" s="867"/>
      <c r="C4" s="867"/>
      <c r="D4" s="868"/>
      <c r="E4" s="884" t="s">
        <v>186</v>
      </c>
      <c r="F4" s="867"/>
      <c r="G4" s="867"/>
      <c r="H4" s="867"/>
      <c r="I4" s="867"/>
      <c r="J4" s="867"/>
      <c r="K4" s="867"/>
      <c r="L4" s="923" t="s">
        <v>160</v>
      </c>
      <c r="M4" s="731"/>
      <c r="N4" s="731"/>
      <c r="O4" s="731"/>
      <c r="P4" s="731"/>
      <c r="Q4" s="731"/>
      <c r="R4" s="731"/>
      <c r="S4" s="731"/>
      <c r="T4" s="731"/>
      <c r="U4" s="731"/>
      <c r="V4" s="731"/>
      <c r="W4" s="731"/>
      <c r="X4" s="731"/>
      <c r="Y4" s="731"/>
      <c r="Z4" s="731"/>
      <c r="AA4" s="731"/>
      <c r="AB4" s="731"/>
      <c r="AC4" s="731"/>
      <c r="AD4" s="924"/>
    </row>
    <row r="5" spans="1:30" ht="19.5" customHeight="1">
      <c r="A5" s="902" t="s">
        <v>161</v>
      </c>
      <c r="B5" s="903"/>
      <c r="C5" s="903"/>
      <c r="D5" s="904"/>
      <c r="E5" s="911"/>
      <c r="F5" s="911"/>
      <c r="G5" s="911"/>
      <c r="H5" s="911"/>
      <c r="I5" s="911"/>
      <c r="J5" s="911"/>
      <c r="K5" s="911"/>
      <c r="L5" s="912"/>
      <c r="M5" s="879"/>
      <c r="N5" s="879"/>
      <c r="O5" s="879"/>
      <c r="P5" s="879"/>
      <c r="Q5" s="879"/>
      <c r="R5" s="879"/>
      <c r="S5" s="879"/>
      <c r="T5" s="879"/>
      <c r="U5" s="879"/>
      <c r="V5" s="879"/>
      <c r="W5" s="879"/>
      <c r="X5" s="879"/>
      <c r="Y5" s="879"/>
      <c r="Z5" s="879"/>
      <c r="AA5" s="879"/>
      <c r="AB5" s="879"/>
      <c r="AC5" s="879"/>
      <c r="AD5" s="913"/>
    </row>
    <row r="6" spans="1:30" ht="19.5" customHeight="1">
      <c r="A6" s="905"/>
      <c r="B6" s="906"/>
      <c r="C6" s="906"/>
      <c r="D6" s="907"/>
      <c r="E6" s="914"/>
      <c r="F6" s="914"/>
      <c r="G6" s="914"/>
      <c r="H6" s="914"/>
      <c r="I6" s="914"/>
      <c r="J6" s="914"/>
      <c r="K6" s="914"/>
      <c r="L6" s="915"/>
      <c r="M6" s="872"/>
      <c r="N6" s="872"/>
      <c r="O6" s="872"/>
      <c r="P6" s="872"/>
      <c r="Q6" s="872"/>
      <c r="R6" s="872"/>
      <c r="S6" s="872"/>
      <c r="T6" s="872"/>
      <c r="U6" s="872"/>
      <c r="V6" s="872"/>
      <c r="W6" s="872"/>
      <c r="X6" s="872"/>
      <c r="Y6" s="872"/>
      <c r="Z6" s="872"/>
      <c r="AA6" s="872"/>
      <c r="AB6" s="872"/>
      <c r="AC6" s="872"/>
      <c r="AD6" s="916"/>
    </row>
    <row r="7" spans="1:30" ht="19.5" customHeight="1">
      <c r="A7" s="905"/>
      <c r="B7" s="906"/>
      <c r="C7" s="906"/>
      <c r="D7" s="907"/>
      <c r="E7" s="911"/>
      <c r="F7" s="911"/>
      <c r="G7" s="911"/>
      <c r="H7" s="911"/>
      <c r="I7" s="911"/>
      <c r="J7" s="911"/>
      <c r="K7" s="911"/>
      <c r="L7" s="912"/>
      <c r="M7" s="879"/>
      <c r="N7" s="879"/>
      <c r="O7" s="879"/>
      <c r="P7" s="879"/>
      <c r="Q7" s="879"/>
      <c r="R7" s="879"/>
      <c r="S7" s="879"/>
      <c r="T7" s="879"/>
      <c r="U7" s="879"/>
      <c r="V7" s="879"/>
      <c r="W7" s="879"/>
      <c r="X7" s="879"/>
      <c r="Y7" s="879"/>
      <c r="Z7" s="879"/>
      <c r="AA7" s="879"/>
      <c r="AB7" s="879"/>
      <c r="AC7" s="879"/>
      <c r="AD7" s="913"/>
    </row>
    <row r="8" spans="1:30" ht="19.5" customHeight="1">
      <c r="A8" s="905"/>
      <c r="B8" s="906"/>
      <c r="C8" s="906"/>
      <c r="D8" s="907"/>
      <c r="E8" s="911"/>
      <c r="F8" s="911"/>
      <c r="G8" s="911"/>
      <c r="H8" s="911"/>
      <c r="I8" s="911"/>
      <c r="J8" s="911"/>
      <c r="K8" s="911"/>
      <c r="L8" s="912"/>
      <c r="M8" s="879"/>
      <c r="N8" s="879"/>
      <c r="O8" s="879"/>
      <c r="P8" s="879"/>
      <c r="Q8" s="879"/>
      <c r="R8" s="879"/>
      <c r="S8" s="879"/>
      <c r="T8" s="879"/>
      <c r="U8" s="879"/>
      <c r="V8" s="879"/>
      <c r="W8" s="879"/>
      <c r="X8" s="879"/>
      <c r="Y8" s="879"/>
      <c r="Z8" s="879"/>
      <c r="AA8" s="879"/>
      <c r="AB8" s="879"/>
      <c r="AC8" s="879"/>
      <c r="AD8" s="913"/>
    </row>
    <row r="9" spans="1:30" ht="19.5" customHeight="1">
      <c r="A9" s="908"/>
      <c r="B9" s="909"/>
      <c r="C9" s="909"/>
      <c r="D9" s="910"/>
      <c r="E9" s="914"/>
      <c r="F9" s="914"/>
      <c r="G9" s="914"/>
      <c r="H9" s="914"/>
      <c r="I9" s="914"/>
      <c r="J9" s="914"/>
      <c r="K9" s="914"/>
      <c r="L9" s="912"/>
      <c r="M9" s="879"/>
      <c r="N9" s="879"/>
      <c r="O9" s="879"/>
      <c r="P9" s="879"/>
      <c r="Q9" s="879"/>
      <c r="R9" s="879"/>
      <c r="S9" s="879"/>
      <c r="T9" s="879"/>
      <c r="U9" s="879"/>
      <c r="V9" s="879"/>
      <c r="W9" s="879"/>
      <c r="X9" s="879"/>
      <c r="Y9" s="879"/>
      <c r="Z9" s="879"/>
      <c r="AA9" s="879"/>
      <c r="AB9" s="879"/>
      <c r="AC9" s="879"/>
      <c r="AD9" s="913"/>
    </row>
    <row r="10" spans="1:30" ht="19.5" customHeight="1">
      <c r="A10" s="905" t="s">
        <v>162</v>
      </c>
      <c r="B10" s="906"/>
      <c r="C10" s="906"/>
      <c r="D10" s="907"/>
      <c r="E10" s="914"/>
      <c r="F10" s="914"/>
      <c r="G10" s="914"/>
      <c r="H10" s="914"/>
      <c r="I10" s="914"/>
      <c r="J10" s="914"/>
      <c r="K10" s="914"/>
      <c r="L10" s="915"/>
      <c r="M10" s="872"/>
      <c r="N10" s="872"/>
      <c r="O10" s="872"/>
      <c r="P10" s="872"/>
      <c r="Q10" s="872"/>
      <c r="R10" s="872"/>
      <c r="S10" s="872"/>
      <c r="T10" s="872"/>
      <c r="U10" s="872"/>
      <c r="V10" s="872"/>
      <c r="W10" s="872"/>
      <c r="X10" s="872"/>
      <c r="Y10" s="872"/>
      <c r="Z10" s="872"/>
      <c r="AA10" s="872"/>
      <c r="AB10" s="872"/>
      <c r="AC10" s="872"/>
      <c r="AD10" s="916"/>
    </row>
    <row r="11" spans="1:30" ht="19.5" customHeight="1">
      <c r="A11" s="905"/>
      <c r="B11" s="906"/>
      <c r="C11" s="906"/>
      <c r="D11" s="907"/>
      <c r="E11" s="914"/>
      <c r="F11" s="914"/>
      <c r="G11" s="914"/>
      <c r="H11" s="914"/>
      <c r="I11" s="914"/>
      <c r="J11" s="914"/>
      <c r="K11" s="914"/>
      <c r="L11" s="915"/>
      <c r="M11" s="872"/>
      <c r="N11" s="872"/>
      <c r="O11" s="872"/>
      <c r="P11" s="872"/>
      <c r="Q11" s="872"/>
      <c r="R11" s="872"/>
      <c r="S11" s="872"/>
      <c r="T11" s="872"/>
      <c r="U11" s="872"/>
      <c r="V11" s="872"/>
      <c r="W11" s="872"/>
      <c r="X11" s="872"/>
      <c r="Y11" s="872"/>
      <c r="Z11" s="872"/>
      <c r="AA11" s="872"/>
      <c r="AB11" s="872"/>
      <c r="AC11" s="872"/>
      <c r="AD11" s="916"/>
    </row>
    <row r="12" spans="1:30" ht="19.5" customHeight="1">
      <c r="A12" s="905"/>
      <c r="B12" s="906"/>
      <c r="C12" s="906"/>
      <c r="D12" s="907"/>
      <c r="E12" s="911"/>
      <c r="F12" s="911"/>
      <c r="G12" s="911"/>
      <c r="H12" s="911"/>
      <c r="I12" s="911"/>
      <c r="J12" s="911"/>
      <c r="K12" s="911"/>
      <c r="L12" s="912"/>
      <c r="M12" s="879"/>
      <c r="N12" s="879"/>
      <c r="O12" s="879"/>
      <c r="P12" s="879"/>
      <c r="Q12" s="879"/>
      <c r="R12" s="879"/>
      <c r="S12" s="879"/>
      <c r="T12" s="879"/>
      <c r="U12" s="879"/>
      <c r="V12" s="879"/>
      <c r="W12" s="879"/>
      <c r="X12" s="879"/>
      <c r="Y12" s="879"/>
      <c r="Z12" s="879"/>
      <c r="AA12" s="879"/>
      <c r="AB12" s="879"/>
      <c r="AC12" s="879"/>
      <c r="AD12" s="913"/>
    </row>
    <row r="13" spans="1:30" ht="19.5" customHeight="1">
      <c r="A13" s="905"/>
      <c r="B13" s="906"/>
      <c r="C13" s="906"/>
      <c r="D13" s="907"/>
      <c r="E13" s="911"/>
      <c r="F13" s="911"/>
      <c r="G13" s="911"/>
      <c r="H13" s="911"/>
      <c r="I13" s="911"/>
      <c r="J13" s="911"/>
      <c r="K13" s="911"/>
      <c r="L13" s="912"/>
      <c r="M13" s="879"/>
      <c r="N13" s="879"/>
      <c r="O13" s="879"/>
      <c r="P13" s="879"/>
      <c r="Q13" s="879"/>
      <c r="R13" s="879"/>
      <c r="S13" s="879"/>
      <c r="T13" s="879"/>
      <c r="U13" s="879"/>
      <c r="V13" s="879"/>
      <c r="W13" s="879"/>
      <c r="X13" s="879"/>
      <c r="Y13" s="879"/>
      <c r="Z13" s="879"/>
      <c r="AA13" s="879"/>
      <c r="AB13" s="879"/>
      <c r="AC13" s="879"/>
      <c r="AD13" s="913"/>
    </row>
    <row r="14" spans="1:30" ht="19.5" customHeight="1">
      <c r="A14" s="908"/>
      <c r="B14" s="909"/>
      <c r="C14" s="909"/>
      <c r="D14" s="910"/>
      <c r="E14" s="914"/>
      <c r="F14" s="914"/>
      <c r="G14" s="914"/>
      <c r="H14" s="914"/>
      <c r="I14" s="914"/>
      <c r="J14" s="914"/>
      <c r="K14" s="914"/>
      <c r="L14" s="915"/>
      <c r="M14" s="872"/>
      <c r="N14" s="872"/>
      <c r="O14" s="872"/>
      <c r="P14" s="872"/>
      <c r="Q14" s="872"/>
      <c r="R14" s="872"/>
      <c r="S14" s="872"/>
      <c r="T14" s="872"/>
      <c r="U14" s="872"/>
      <c r="V14" s="872"/>
      <c r="W14" s="872"/>
      <c r="X14" s="872"/>
      <c r="Y14" s="872"/>
      <c r="Z14" s="872"/>
      <c r="AA14" s="872"/>
      <c r="AB14" s="872"/>
      <c r="AC14" s="872"/>
      <c r="AD14" s="916"/>
    </row>
    <row r="15" spans="1:30" ht="19.5" customHeight="1">
      <c r="A15" s="905" t="s">
        <v>163</v>
      </c>
      <c r="B15" s="906"/>
      <c r="C15" s="906"/>
      <c r="D15" s="907"/>
      <c r="E15" s="914"/>
      <c r="F15" s="914"/>
      <c r="G15" s="914"/>
      <c r="H15" s="914"/>
      <c r="I15" s="914"/>
      <c r="J15" s="914"/>
      <c r="K15" s="914"/>
      <c r="L15" s="915"/>
      <c r="M15" s="872"/>
      <c r="N15" s="872"/>
      <c r="O15" s="872"/>
      <c r="P15" s="872"/>
      <c r="Q15" s="872"/>
      <c r="R15" s="872"/>
      <c r="S15" s="872"/>
      <c r="T15" s="872"/>
      <c r="U15" s="872"/>
      <c r="V15" s="872"/>
      <c r="W15" s="872"/>
      <c r="X15" s="872"/>
      <c r="Y15" s="872"/>
      <c r="Z15" s="872"/>
      <c r="AA15" s="872"/>
      <c r="AB15" s="872"/>
      <c r="AC15" s="872"/>
      <c r="AD15" s="916"/>
    </row>
    <row r="16" spans="1:30" ht="19.5" customHeight="1">
      <c r="A16" s="905"/>
      <c r="B16" s="906"/>
      <c r="C16" s="906"/>
      <c r="D16" s="907"/>
      <c r="E16" s="914"/>
      <c r="F16" s="914"/>
      <c r="G16" s="914"/>
      <c r="H16" s="914"/>
      <c r="I16" s="914"/>
      <c r="J16" s="914"/>
      <c r="K16" s="914"/>
      <c r="L16" s="915"/>
      <c r="M16" s="872"/>
      <c r="N16" s="872"/>
      <c r="O16" s="872"/>
      <c r="P16" s="872"/>
      <c r="Q16" s="872"/>
      <c r="R16" s="872"/>
      <c r="S16" s="872"/>
      <c r="T16" s="872"/>
      <c r="U16" s="872"/>
      <c r="V16" s="872"/>
      <c r="W16" s="872"/>
      <c r="X16" s="872"/>
      <c r="Y16" s="872"/>
      <c r="Z16" s="872"/>
      <c r="AA16" s="872"/>
      <c r="AB16" s="872"/>
      <c r="AC16" s="872"/>
      <c r="AD16" s="916"/>
    </row>
    <row r="17" spans="1:30" ht="19.5" customHeight="1">
      <c r="A17" s="905"/>
      <c r="B17" s="906"/>
      <c r="C17" s="906"/>
      <c r="D17" s="907"/>
      <c r="E17" s="911"/>
      <c r="F17" s="911"/>
      <c r="G17" s="911"/>
      <c r="H17" s="911"/>
      <c r="I17" s="911"/>
      <c r="J17" s="911"/>
      <c r="K17" s="911"/>
      <c r="L17" s="912"/>
      <c r="M17" s="879"/>
      <c r="N17" s="879"/>
      <c r="O17" s="879"/>
      <c r="P17" s="879"/>
      <c r="Q17" s="879"/>
      <c r="R17" s="879"/>
      <c r="S17" s="879"/>
      <c r="T17" s="879"/>
      <c r="U17" s="879"/>
      <c r="V17" s="879"/>
      <c r="W17" s="879"/>
      <c r="X17" s="879"/>
      <c r="Y17" s="879"/>
      <c r="Z17" s="879"/>
      <c r="AA17" s="879"/>
      <c r="AB17" s="879"/>
      <c r="AC17" s="879"/>
      <c r="AD17" s="913"/>
    </row>
    <row r="18" spans="1:30" ht="19.5" customHeight="1">
      <c r="A18" s="905"/>
      <c r="B18" s="906"/>
      <c r="C18" s="906"/>
      <c r="D18" s="907"/>
      <c r="E18" s="911"/>
      <c r="F18" s="911"/>
      <c r="G18" s="911"/>
      <c r="H18" s="911"/>
      <c r="I18" s="911"/>
      <c r="J18" s="911"/>
      <c r="K18" s="911"/>
      <c r="L18" s="912"/>
      <c r="M18" s="879"/>
      <c r="N18" s="879"/>
      <c r="O18" s="879"/>
      <c r="P18" s="879"/>
      <c r="Q18" s="879"/>
      <c r="R18" s="879"/>
      <c r="S18" s="879"/>
      <c r="T18" s="879"/>
      <c r="U18" s="879"/>
      <c r="V18" s="879"/>
      <c r="W18" s="879"/>
      <c r="X18" s="879"/>
      <c r="Y18" s="879"/>
      <c r="Z18" s="879"/>
      <c r="AA18" s="879"/>
      <c r="AB18" s="879"/>
      <c r="AC18" s="879"/>
      <c r="AD18" s="913"/>
    </row>
    <row r="19" spans="1:30" ht="19.5" customHeight="1">
      <c r="A19" s="908"/>
      <c r="B19" s="909"/>
      <c r="C19" s="909"/>
      <c r="D19" s="910"/>
      <c r="E19" s="914"/>
      <c r="F19" s="914"/>
      <c r="G19" s="914"/>
      <c r="H19" s="914"/>
      <c r="I19" s="914"/>
      <c r="J19" s="914"/>
      <c r="K19" s="914"/>
      <c r="L19" s="915"/>
      <c r="M19" s="872"/>
      <c r="N19" s="872"/>
      <c r="O19" s="872"/>
      <c r="P19" s="872"/>
      <c r="Q19" s="872"/>
      <c r="R19" s="872"/>
      <c r="S19" s="872"/>
      <c r="T19" s="872"/>
      <c r="U19" s="872"/>
      <c r="V19" s="872"/>
      <c r="W19" s="872"/>
      <c r="X19" s="872"/>
      <c r="Y19" s="872"/>
      <c r="Z19" s="872"/>
      <c r="AA19" s="872"/>
      <c r="AB19" s="872"/>
      <c r="AC19" s="872"/>
      <c r="AD19" s="916"/>
    </row>
    <row r="20" spans="1:30" ht="19.5" customHeight="1">
      <c r="A20" s="905" t="s">
        <v>164</v>
      </c>
      <c r="B20" s="906"/>
      <c r="C20" s="906"/>
      <c r="D20" s="907"/>
      <c r="E20" s="914"/>
      <c r="F20" s="914"/>
      <c r="G20" s="914"/>
      <c r="H20" s="914"/>
      <c r="I20" s="914"/>
      <c r="J20" s="914"/>
      <c r="K20" s="914"/>
      <c r="L20" s="915"/>
      <c r="M20" s="872"/>
      <c r="N20" s="872"/>
      <c r="O20" s="872"/>
      <c r="P20" s="872"/>
      <c r="Q20" s="872"/>
      <c r="R20" s="872"/>
      <c r="S20" s="872"/>
      <c r="T20" s="872"/>
      <c r="U20" s="872"/>
      <c r="V20" s="872"/>
      <c r="W20" s="872"/>
      <c r="X20" s="872"/>
      <c r="Y20" s="872"/>
      <c r="Z20" s="872"/>
      <c r="AA20" s="872"/>
      <c r="AB20" s="872"/>
      <c r="AC20" s="872"/>
      <c r="AD20" s="916"/>
    </row>
    <row r="21" spans="1:30" ht="19.5" customHeight="1">
      <c r="A21" s="905"/>
      <c r="B21" s="906"/>
      <c r="C21" s="906"/>
      <c r="D21" s="907"/>
      <c r="E21" s="914"/>
      <c r="F21" s="914"/>
      <c r="G21" s="914"/>
      <c r="H21" s="914"/>
      <c r="I21" s="914"/>
      <c r="J21" s="914"/>
      <c r="K21" s="914"/>
      <c r="L21" s="915"/>
      <c r="M21" s="872"/>
      <c r="N21" s="872"/>
      <c r="O21" s="872"/>
      <c r="P21" s="872"/>
      <c r="Q21" s="872"/>
      <c r="R21" s="872"/>
      <c r="S21" s="872"/>
      <c r="T21" s="872"/>
      <c r="U21" s="872"/>
      <c r="V21" s="872"/>
      <c r="W21" s="872"/>
      <c r="X21" s="872"/>
      <c r="Y21" s="872"/>
      <c r="Z21" s="872"/>
      <c r="AA21" s="872"/>
      <c r="AB21" s="872"/>
      <c r="AC21" s="872"/>
      <c r="AD21" s="916"/>
    </row>
    <row r="22" spans="1:30" ht="19.5" customHeight="1">
      <c r="A22" s="905"/>
      <c r="B22" s="906"/>
      <c r="C22" s="906"/>
      <c r="D22" s="907"/>
      <c r="E22" s="911"/>
      <c r="F22" s="911"/>
      <c r="G22" s="911"/>
      <c r="H22" s="911"/>
      <c r="I22" s="911"/>
      <c r="J22" s="911"/>
      <c r="K22" s="911"/>
      <c r="L22" s="912"/>
      <c r="M22" s="879"/>
      <c r="N22" s="879"/>
      <c r="O22" s="879"/>
      <c r="P22" s="879"/>
      <c r="Q22" s="879"/>
      <c r="R22" s="879"/>
      <c r="S22" s="879"/>
      <c r="T22" s="879"/>
      <c r="U22" s="879"/>
      <c r="V22" s="879"/>
      <c r="W22" s="879"/>
      <c r="X22" s="879"/>
      <c r="Y22" s="879"/>
      <c r="Z22" s="879"/>
      <c r="AA22" s="879"/>
      <c r="AB22" s="879"/>
      <c r="AC22" s="879"/>
      <c r="AD22" s="913"/>
    </row>
    <row r="23" spans="1:30" ht="18.75" customHeight="1">
      <c r="A23" s="905"/>
      <c r="B23" s="906"/>
      <c r="C23" s="906"/>
      <c r="D23" s="907"/>
      <c r="E23" s="911"/>
      <c r="F23" s="911"/>
      <c r="G23" s="911"/>
      <c r="H23" s="911"/>
      <c r="I23" s="911"/>
      <c r="J23" s="911"/>
      <c r="K23" s="911"/>
      <c r="L23" s="912"/>
      <c r="M23" s="879"/>
      <c r="N23" s="879"/>
      <c r="O23" s="879"/>
      <c r="P23" s="879"/>
      <c r="Q23" s="879"/>
      <c r="R23" s="879"/>
      <c r="S23" s="879"/>
      <c r="T23" s="879"/>
      <c r="U23" s="879"/>
      <c r="V23" s="879"/>
      <c r="W23" s="879"/>
      <c r="X23" s="879"/>
      <c r="Y23" s="879"/>
      <c r="Z23" s="879"/>
      <c r="AA23" s="879"/>
      <c r="AB23" s="879"/>
      <c r="AC23" s="879"/>
      <c r="AD23" s="913"/>
    </row>
    <row r="24" spans="1:30" ht="19.5" customHeight="1">
      <c r="A24" s="908"/>
      <c r="B24" s="909"/>
      <c r="C24" s="909"/>
      <c r="D24" s="910"/>
      <c r="E24" s="914"/>
      <c r="F24" s="914"/>
      <c r="G24" s="914"/>
      <c r="H24" s="914"/>
      <c r="I24" s="914"/>
      <c r="J24" s="914"/>
      <c r="K24" s="914"/>
      <c r="L24" s="915"/>
      <c r="M24" s="872"/>
      <c r="N24" s="872"/>
      <c r="O24" s="872"/>
      <c r="P24" s="872"/>
      <c r="Q24" s="872"/>
      <c r="R24" s="872"/>
      <c r="S24" s="872"/>
      <c r="T24" s="872"/>
      <c r="U24" s="872"/>
      <c r="V24" s="872"/>
      <c r="W24" s="872"/>
      <c r="X24" s="872"/>
      <c r="Y24" s="872"/>
      <c r="Z24" s="872"/>
      <c r="AA24" s="872"/>
      <c r="AB24" s="872"/>
      <c r="AC24" s="872"/>
      <c r="AD24" s="916"/>
    </row>
    <row r="25" spans="1:30" ht="19.5" customHeight="1">
      <c r="A25" s="905" t="s">
        <v>165</v>
      </c>
      <c r="B25" s="906"/>
      <c r="C25" s="906"/>
      <c r="D25" s="907"/>
      <c r="E25" s="914"/>
      <c r="F25" s="914"/>
      <c r="G25" s="914"/>
      <c r="H25" s="914"/>
      <c r="I25" s="914"/>
      <c r="J25" s="914"/>
      <c r="K25" s="914"/>
      <c r="L25" s="915"/>
      <c r="M25" s="872"/>
      <c r="N25" s="872"/>
      <c r="O25" s="872"/>
      <c r="P25" s="872"/>
      <c r="Q25" s="872"/>
      <c r="R25" s="872"/>
      <c r="S25" s="872"/>
      <c r="T25" s="872"/>
      <c r="U25" s="872"/>
      <c r="V25" s="872"/>
      <c r="W25" s="872"/>
      <c r="X25" s="872"/>
      <c r="Y25" s="872"/>
      <c r="Z25" s="872"/>
      <c r="AA25" s="872"/>
      <c r="AB25" s="872"/>
      <c r="AC25" s="872"/>
      <c r="AD25" s="916"/>
    </row>
    <row r="26" spans="1:30" ht="19.5" customHeight="1">
      <c r="A26" s="905"/>
      <c r="B26" s="906"/>
      <c r="C26" s="906"/>
      <c r="D26" s="907"/>
      <c r="E26" s="914"/>
      <c r="F26" s="914"/>
      <c r="G26" s="914"/>
      <c r="H26" s="914"/>
      <c r="I26" s="914"/>
      <c r="J26" s="914"/>
      <c r="K26" s="914"/>
      <c r="L26" s="915"/>
      <c r="M26" s="872"/>
      <c r="N26" s="872"/>
      <c r="O26" s="872"/>
      <c r="P26" s="872"/>
      <c r="Q26" s="872"/>
      <c r="R26" s="872"/>
      <c r="S26" s="872"/>
      <c r="T26" s="872"/>
      <c r="U26" s="872"/>
      <c r="V26" s="872"/>
      <c r="W26" s="872"/>
      <c r="X26" s="872"/>
      <c r="Y26" s="872"/>
      <c r="Z26" s="872"/>
      <c r="AA26" s="872"/>
      <c r="AB26" s="872"/>
      <c r="AC26" s="872"/>
      <c r="AD26" s="916"/>
    </row>
    <row r="27" spans="1:30" ht="19.5" customHeight="1">
      <c r="A27" s="905"/>
      <c r="B27" s="906"/>
      <c r="C27" s="906"/>
      <c r="D27" s="907"/>
      <c r="E27" s="911"/>
      <c r="F27" s="911"/>
      <c r="G27" s="911"/>
      <c r="H27" s="911"/>
      <c r="I27" s="911"/>
      <c r="J27" s="911"/>
      <c r="K27" s="911"/>
      <c r="L27" s="912"/>
      <c r="M27" s="879"/>
      <c r="N27" s="879"/>
      <c r="O27" s="879"/>
      <c r="P27" s="879"/>
      <c r="Q27" s="879"/>
      <c r="R27" s="879"/>
      <c r="S27" s="879"/>
      <c r="T27" s="879"/>
      <c r="U27" s="879"/>
      <c r="V27" s="879"/>
      <c r="W27" s="879"/>
      <c r="X27" s="879"/>
      <c r="Y27" s="879"/>
      <c r="Z27" s="879"/>
      <c r="AA27" s="879"/>
      <c r="AB27" s="879"/>
      <c r="AC27" s="879"/>
      <c r="AD27" s="913"/>
    </row>
    <row r="28" spans="1:30" ht="19.5" customHeight="1">
      <c r="A28" s="905"/>
      <c r="B28" s="906"/>
      <c r="C28" s="906"/>
      <c r="D28" s="907"/>
      <c r="E28" s="911"/>
      <c r="F28" s="911"/>
      <c r="G28" s="911"/>
      <c r="H28" s="911"/>
      <c r="I28" s="911"/>
      <c r="J28" s="911"/>
      <c r="K28" s="911"/>
      <c r="L28" s="912"/>
      <c r="M28" s="879"/>
      <c r="N28" s="879"/>
      <c r="O28" s="879"/>
      <c r="P28" s="879"/>
      <c r="Q28" s="879"/>
      <c r="R28" s="879"/>
      <c r="S28" s="879"/>
      <c r="T28" s="879"/>
      <c r="U28" s="879"/>
      <c r="V28" s="879"/>
      <c r="W28" s="879"/>
      <c r="X28" s="879"/>
      <c r="Y28" s="879"/>
      <c r="Z28" s="879"/>
      <c r="AA28" s="879"/>
      <c r="AB28" s="879"/>
      <c r="AC28" s="879"/>
      <c r="AD28" s="913"/>
    </row>
    <row r="29" spans="1:30" ht="19.5" customHeight="1">
      <c r="A29" s="908"/>
      <c r="B29" s="909"/>
      <c r="C29" s="909"/>
      <c r="D29" s="910"/>
      <c r="E29" s="914"/>
      <c r="F29" s="914"/>
      <c r="G29" s="914"/>
      <c r="H29" s="914"/>
      <c r="I29" s="914"/>
      <c r="J29" s="914"/>
      <c r="K29" s="914"/>
      <c r="L29" s="915"/>
      <c r="M29" s="872"/>
      <c r="N29" s="872"/>
      <c r="O29" s="872"/>
      <c r="P29" s="872"/>
      <c r="Q29" s="872"/>
      <c r="R29" s="872"/>
      <c r="S29" s="872"/>
      <c r="T29" s="872"/>
      <c r="U29" s="872"/>
      <c r="V29" s="872"/>
      <c r="W29" s="872"/>
      <c r="X29" s="872"/>
      <c r="Y29" s="872"/>
      <c r="Z29" s="872"/>
      <c r="AA29" s="872"/>
      <c r="AB29" s="872"/>
      <c r="AC29" s="872"/>
      <c r="AD29" s="916"/>
    </row>
    <row r="30" spans="1:30" ht="19.5" customHeight="1">
      <c r="A30" s="902" t="s">
        <v>166</v>
      </c>
      <c r="B30" s="903"/>
      <c r="C30" s="903"/>
      <c r="D30" s="904"/>
      <c r="E30" s="911"/>
      <c r="F30" s="911"/>
      <c r="G30" s="911"/>
      <c r="H30" s="911"/>
      <c r="I30" s="911"/>
      <c r="J30" s="911"/>
      <c r="K30" s="911"/>
      <c r="L30" s="912"/>
      <c r="M30" s="879"/>
      <c r="N30" s="879"/>
      <c r="O30" s="879"/>
      <c r="P30" s="879"/>
      <c r="Q30" s="879"/>
      <c r="R30" s="879"/>
      <c r="S30" s="879"/>
      <c r="T30" s="879"/>
      <c r="U30" s="879"/>
      <c r="V30" s="879"/>
      <c r="W30" s="879"/>
      <c r="X30" s="879"/>
      <c r="Y30" s="879"/>
      <c r="Z30" s="879"/>
      <c r="AA30" s="879"/>
      <c r="AB30" s="879"/>
      <c r="AC30" s="879"/>
      <c r="AD30" s="913"/>
    </row>
    <row r="31" spans="1:30" ht="19.5" customHeight="1">
      <c r="A31" s="905"/>
      <c r="B31" s="906"/>
      <c r="C31" s="906"/>
      <c r="D31" s="907"/>
      <c r="E31" s="914"/>
      <c r="F31" s="914"/>
      <c r="G31" s="914"/>
      <c r="H31" s="914"/>
      <c r="I31" s="914"/>
      <c r="J31" s="914"/>
      <c r="K31" s="914"/>
      <c r="L31" s="915"/>
      <c r="M31" s="872"/>
      <c r="N31" s="872"/>
      <c r="O31" s="872"/>
      <c r="P31" s="872"/>
      <c r="Q31" s="872"/>
      <c r="R31" s="872"/>
      <c r="S31" s="872"/>
      <c r="T31" s="872"/>
      <c r="U31" s="872"/>
      <c r="V31" s="872"/>
      <c r="W31" s="872"/>
      <c r="X31" s="872"/>
      <c r="Y31" s="872"/>
      <c r="Z31" s="872"/>
      <c r="AA31" s="872"/>
      <c r="AB31" s="872"/>
      <c r="AC31" s="872"/>
      <c r="AD31" s="916"/>
    </row>
    <row r="32" spans="1:30" ht="19.5" customHeight="1">
      <c r="A32" s="905"/>
      <c r="B32" s="906"/>
      <c r="C32" s="906"/>
      <c r="D32" s="907"/>
      <c r="E32" s="911"/>
      <c r="F32" s="911"/>
      <c r="G32" s="911"/>
      <c r="H32" s="911"/>
      <c r="I32" s="911"/>
      <c r="J32" s="911"/>
      <c r="K32" s="911"/>
      <c r="L32" s="912"/>
      <c r="M32" s="879"/>
      <c r="N32" s="879"/>
      <c r="O32" s="879"/>
      <c r="P32" s="879"/>
      <c r="Q32" s="879"/>
      <c r="R32" s="879"/>
      <c r="S32" s="879"/>
      <c r="T32" s="879"/>
      <c r="U32" s="879"/>
      <c r="V32" s="879"/>
      <c r="W32" s="879"/>
      <c r="X32" s="879"/>
      <c r="Y32" s="879"/>
      <c r="Z32" s="879"/>
      <c r="AA32" s="879"/>
      <c r="AB32" s="879"/>
      <c r="AC32" s="879"/>
      <c r="AD32" s="913"/>
    </row>
    <row r="33" spans="1:30" ht="19.5" customHeight="1">
      <c r="A33" s="905"/>
      <c r="B33" s="906"/>
      <c r="C33" s="906"/>
      <c r="D33" s="907"/>
      <c r="E33" s="911"/>
      <c r="F33" s="911"/>
      <c r="G33" s="911"/>
      <c r="H33" s="911"/>
      <c r="I33" s="911"/>
      <c r="J33" s="911"/>
      <c r="K33" s="911"/>
      <c r="L33" s="912"/>
      <c r="M33" s="879"/>
      <c r="N33" s="879"/>
      <c r="O33" s="879"/>
      <c r="P33" s="879"/>
      <c r="Q33" s="879"/>
      <c r="R33" s="879"/>
      <c r="S33" s="879"/>
      <c r="T33" s="879"/>
      <c r="U33" s="879"/>
      <c r="V33" s="879"/>
      <c r="W33" s="879"/>
      <c r="X33" s="879"/>
      <c r="Y33" s="879"/>
      <c r="Z33" s="879"/>
      <c r="AA33" s="879"/>
      <c r="AB33" s="879"/>
      <c r="AC33" s="879"/>
      <c r="AD33" s="913"/>
    </row>
    <row r="34" spans="1:30" ht="19.5" customHeight="1">
      <c r="A34" s="908"/>
      <c r="B34" s="909"/>
      <c r="C34" s="909"/>
      <c r="D34" s="910"/>
      <c r="E34" s="914"/>
      <c r="F34" s="914"/>
      <c r="G34" s="914"/>
      <c r="H34" s="914"/>
      <c r="I34" s="914"/>
      <c r="J34" s="914"/>
      <c r="K34" s="914"/>
      <c r="L34" s="912"/>
      <c r="M34" s="879"/>
      <c r="N34" s="879"/>
      <c r="O34" s="879"/>
      <c r="P34" s="879"/>
      <c r="Q34" s="879"/>
      <c r="R34" s="879"/>
      <c r="S34" s="879"/>
      <c r="T34" s="879"/>
      <c r="U34" s="879"/>
      <c r="V34" s="879"/>
      <c r="W34" s="879"/>
      <c r="X34" s="879"/>
      <c r="Y34" s="879"/>
      <c r="Z34" s="879"/>
      <c r="AA34" s="879"/>
      <c r="AB34" s="879"/>
      <c r="AC34" s="879"/>
      <c r="AD34" s="913"/>
    </row>
    <row r="35" spans="1:30" ht="19.5" customHeight="1" thickBot="1">
      <c r="A35" s="858" t="s">
        <v>167</v>
      </c>
      <c r="B35" s="859"/>
      <c r="C35" s="859"/>
      <c r="D35" s="859"/>
      <c r="E35" s="860">
        <f>SUM(E5:K34)</f>
        <v>0</v>
      </c>
      <c r="F35" s="861"/>
      <c r="G35" s="861"/>
      <c r="H35" s="861"/>
      <c r="I35" s="861"/>
      <c r="J35" s="861"/>
      <c r="K35" s="862"/>
      <c r="L35" s="863"/>
      <c r="M35" s="864"/>
      <c r="N35" s="864"/>
      <c r="O35" s="864"/>
      <c r="P35" s="864"/>
      <c r="Q35" s="864"/>
      <c r="R35" s="864"/>
      <c r="S35" s="864"/>
      <c r="T35" s="864"/>
      <c r="U35" s="864"/>
      <c r="V35" s="864"/>
      <c r="W35" s="864"/>
      <c r="X35" s="864"/>
      <c r="Y35" s="864"/>
      <c r="Z35" s="864"/>
      <c r="AA35" s="864"/>
      <c r="AB35" s="864"/>
      <c r="AC35" s="864"/>
      <c r="AD35" s="865"/>
    </row>
    <row r="36" spans="1:30" ht="19.5" customHeight="1">
      <c r="A36" s="844" t="s">
        <v>171</v>
      </c>
      <c r="B36" s="845"/>
      <c r="C36" s="845"/>
      <c r="D36" s="845"/>
      <c r="E36" s="845"/>
      <c r="F36" s="845"/>
      <c r="G36" s="845"/>
      <c r="H36" s="845"/>
      <c r="I36" s="845"/>
      <c r="J36" s="851"/>
      <c r="K36" s="851"/>
      <c r="L36" s="851"/>
      <c r="M36" s="851"/>
      <c r="N36" s="851"/>
      <c r="O36" s="851"/>
      <c r="P36" s="851"/>
      <c r="Q36" s="851"/>
      <c r="R36" s="851"/>
      <c r="S36" s="851"/>
      <c r="T36" s="851"/>
      <c r="U36" s="851"/>
      <c r="V36" s="851"/>
      <c r="W36" s="845"/>
      <c r="X36" s="845"/>
      <c r="Y36" s="845"/>
      <c r="Z36" s="845"/>
      <c r="AA36" s="845"/>
      <c r="AB36" s="845"/>
      <c r="AC36" s="845"/>
      <c r="AD36" s="846"/>
    </row>
    <row r="37" spans="1:30" ht="19.5" customHeight="1">
      <c r="A37" s="866" t="s">
        <v>169</v>
      </c>
      <c r="B37" s="867"/>
      <c r="C37" s="867"/>
      <c r="D37" s="868"/>
      <c r="E37" s="881" t="s">
        <v>192</v>
      </c>
      <c r="F37" s="882"/>
      <c r="G37" s="882"/>
      <c r="H37" s="882"/>
      <c r="I37" s="883"/>
      <c r="J37" s="884" t="s">
        <v>193</v>
      </c>
      <c r="K37" s="867"/>
      <c r="L37" s="867"/>
      <c r="M37" s="867"/>
      <c r="N37" s="867"/>
      <c r="O37" s="867"/>
      <c r="P37" s="867"/>
      <c r="Q37" s="867"/>
      <c r="R37" s="867"/>
      <c r="S37" s="868"/>
      <c r="T37" s="881" t="s">
        <v>191</v>
      </c>
      <c r="U37" s="882"/>
      <c r="V37" s="883"/>
      <c r="W37" s="884" t="s">
        <v>190</v>
      </c>
      <c r="X37" s="867"/>
      <c r="Y37" s="867"/>
      <c r="Z37" s="867"/>
      <c r="AA37" s="868"/>
      <c r="AB37" s="869" t="s">
        <v>168</v>
      </c>
      <c r="AC37" s="737"/>
      <c r="AD37" s="870"/>
    </row>
    <row r="38" spans="1:30" ht="30" customHeight="1">
      <c r="A38" s="871"/>
      <c r="B38" s="872"/>
      <c r="C38" s="872"/>
      <c r="D38" s="873"/>
      <c r="E38" s="891"/>
      <c r="F38" s="876"/>
      <c r="G38" s="876"/>
      <c r="H38" s="876"/>
      <c r="I38" s="892"/>
      <c r="J38" s="885"/>
      <c r="K38" s="886"/>
      <c r="L38" s="886"/>
      <c r="M38" s="886"/>
      <c r="N38" s="886"/>
      <c r="O38" s="886"/>
      <c r="P38" s="886"/>
      <c r="Q38" s="886"/>
      <c r="R38" s="886"/>
      <c r="S38" s="887"/>
      <c r="T38" s="917"/>
      <c r="U38" s="918"/>
      <c r="V38" s="919"/>
      <c r="W38" s="896"/>
      <c r="X38" s="897"/>
      <c r="Y38" s="897"/>
      <c r="Z38" s="897"/>
      <c r="AA38" s="898"/>
      <c r="AB38" s="874"/>
      <c r="AC38" s="874"/>
      <c r="AD38" s="875"/>
    </row>
    <row r="39" spans="1:30" ht="30" customHeight="1">
      <c r="A39" s="878"/>
      <c r="B39" s="879"/>
      <c r="C39" s="879"/>
      <c r="D39" s="880"/>
      <c r="E39" s="891"/>
      <c r="F39" s="876"/>
      <c r="G39" s="876"/>
      <c r="H39" s="876"/>
      <c r="I39" s="892"/>
      <c r="J39" s="885"/>
      <c r="K39" s="886"/>
      <c r="L39" s="886"/>
      <c r="M39" s="886"/>
      <c r="N39" s="886"/>
      <c r="O39" s="886"/>
      <c r="P39" s="886"/>
      <c r="Q39" s="886"/>
      <c r="R39" s="886"/>
      <c r="S39" s="887"/>
      <c r="T39" s="917"/>
      <c r="U39" s="918"/>
      <c r="V39" s="919"/>
      <c r="W39" s="896"/>
      <c r="X39" s="897"/>
      <c r="Y39" s="897"/>
      <c r="Z39" s="897"/>
      <c r="AA39" s="898"/>
      <c r="AB39" s="876"/>
      <c r="AC39" s="876"/>
      <c r="AD39" s="877"/>
    </row>
    <row r="40" spans="1:30" ht="30" customHeight="1" thickBot="1">
      <c r="A40" s="854"/>
      <c r="B40" s="855"/>
      <c r="C40" s="855"/>
      <c r="D40" s="856"/>
      <c r="E40" s="893"/>
      <c r="F40" s="894"/>
      <c r="G40" s="894"/>
      <c r="H40" s="894"/>
      <c r="I40" s="895"/>
      <c r="J40" s="888"/>
      <c r="K40" s="889"/>
      <c r="L40" s="889"/>
      <c r="M40" s="889"/>
      <c r="N40" s="889"/>
      <c r="O40" s="889"/>
      <c r="P40" s="889"/>
      <c r="Q40" s="889"/>
      <c r="R40" s="889"/>
      <c r="S40" s="890"/>
      <c r="T40" s="920"/>
      <c r="U40" s="921"/>
      <c r="V40" s="922"/>
      <c r="W40" s="899"/>
      <c r="X40" s="900"/>
      <c r="Y40" s="900"/>
      <c r="Z40" s="900"/>
      <c r="AA40" s="901"/>
      <c r="AB40" s="768"/>
      <c r="AC40" s="768"/>
      <c r="AD40" s="857"/>
    </row>
    <row r="41" spans="1:30" ht="17.100000000000001" customHeight="1">
      <c r="A41" s="790"/>
      <c r="B41" s="790"/>
      <c r="C41" s="790"/>
      <c r="D41" s="790"/>
      <c r="E41" s="790"/>
      <c r="F41" s="790"/>
      <c r="G41" s="790"/>
      <c r="H41" s="790"/>
      <c r="I41" s="790"/>
      <c r="J41" s="790"/>
      <c r="K41" s="790"/>
      <c r="L41" s="790"/>
      <c r="M41" s="790"/>
      <c r="N41" s="790"/>
      <c r="O41" s="790"/>
      <c r="P41" s="790"/>
      <c r="Q41" s="790"/>
      <c r="R41" s="790"/>
      <c r="S41" s="790"/>
      <c r="T41" s="790"/>
      <c r="U41" s="790"/>
      <c r="V41" s="790"/>
      <c r="W41" s="790"/>
      <c r="X41" s="790"/>
      <c r="Y41" s="790"/>
      <c r="Z41" s="790"/>
      <c r="AA41" s="790"/>
      <c r="AB41" s="790"/>
      <c r="AC41" s="790"/>
      <c r="AD41" s="790"/>
    </row>
    <row r="42" spans="1:30" ht="17.100000000000001" customHeight="1">
      <c r="A42" s="790"/>
      <c r="B42" s="790"/>
      <c r="C42" s="790"/>
      <c r="D42" s="790"/>
      <c r="E42" s="790"/>
      <c r="F42" s="790"/>
      <c r="G42" s="790"/>
      <c r="H42" s="790"/>
      <c r="I42" s="790"/>
      <c r="J42" s="790"/>
      <c r="K42" s="790"/>
      <c r="L42" s="790"/>
      <c r="M42" s="790"/>
      <c r="N42" s="790"/>
      <c r="O42" s="790"/>
      <c r="P42" s="790"/>
      <c r="Q42" s="790"/>
      <c r="R42" s="790"/>
      <c r="S42" s="790"/>
      <c r="T42" s="790"/>
      <c r="U42" s="790"/>
      <c r="V42" s="790"/>
      <c r="W42" s="790"/>
      <c r="X42" s="790"/>
      <c r="Y42" s="790"/>
      <c r="Z42" s="790"/>
      <c r="AA42" s="790"/>
      <c r="AB42" s="790"/>
      <c r="AC42" s="790"/>
      <c r="AD42" s="790"/>
    </row>
    <row r="43" spans="1:30" ht="17.100000000000001" customHeight="1">
      <c r="A43" s="790"/>
      <c r="B43" s="790"/>
      <c r="C43" s="790"/>
      <c r="D43" s="790"/>
      <c r="E43" s="790"/>
      <c r="F43" s="790"/>
      <c r="G43" s="790"/>
      <c r="H43" s="790"/>
      <c r="I43" s="790"/>
      <c r="J43" s="790"/>
      <c r="K43" s="790"/>
      <c r="L43" s="790"/>
      <c r="M43" s="790"/>
      <c r="N43" s="790"/>
      <c r="O43" s="790"/>
      <c r="P43" s="790"/>
      <c r="Q43" s="790"/>
      <c r="R43" s="790"/>
      <c r="S43" s="790"/>
      <c r="T43" s="790"/>
      <c r="U43" s="790"/>
      <c r="V43" s="790"/>
      <c r="W43" s="790"/>
      <c r="X43" s="790"/>
      <c r="Y43" s="790"/>
      <c r="Z43" s="790"/>
      <c r="AA43" s="790"/>
      <c r="AB43" s="790"/>
      <c r="AC43" s="790"/>
      <c r="AD43" s="790"/>
    </row>
    <row r="44" spans="1:30" ht="17.100000000000001" customHeight="1">
      <c r="A44" s="790"/>
      <c r="B44" s="790"/>
      <c r="C44" s="790"/>
      <c r="D44" s="790"/>
      <c r="E44" s="790"/>
      <c r="F44" s="790"/>
      <c r="G44" s="790"/>
      <c r="H44" s="790"/>
      <c r="I44" s="790"/>
      <c r="J44" s="790"/>
      <c r="K44" s="790"/>
      <c r="L44" s="790"/>
      <c r="M44" s="790"/>
      <c r="N44" s="790"/>
      <c r="O44" s="790"/>
      <c r="P44" s="790"/>
      <c r="Q44" s="790"/>
      <c r="R44" s="790"/>
      <c r="S44" s="790"/>
      <c r="T44" s="790"/>
      <c r="U44" s="790"/>
      <c r="V44" s="790"/>
      <c r="W44" s="790"/>
      <c r="X44" s="790"/>
      <c r="Y44" s="790"/>
      <c r="Z44" s="790"/>
      <c r="AA44" s="790"/>
      <c r="AB44" s="790"/>
      <c r="AC44" s="790"/>
      <c r="AD44" s="790"/>
    </row>
    <row r="45" spans="1:30" ht="17.100000000000001" customHeight="1">
      <c r="A45" s="790"/>
      <c r="B45" s="790"/>
      <c r="C45" s="790"/>
      <c r="D45" s="790"/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  <c r="Y45" s="790"/>
      <c r="Z45" s="790"/>
      <c r="AA45" s="790"/>
      <c r="AB45" s="790"/>
      <c r="AC45" s="790"/>
      <c r="AD45" s="790"/>
    </row>
    <row r="46" spans="1:30" ht="17.100000000000001" customHeight="1">
      <c r="A46" s="790"/>
      <c r="B46" s="790"/>
      <c r="C46" s="790"/>
      <c r="D46" s="790"/>
      <c r="E46" s="790"/>
      <c r="F46" s="790"/>
      <c r="G46" s="790"/>
      <c r="H46" s="790"/>
      <c r="I46" s="790"/>
      <c r="J46" s="790"/>
      <c r="K46" s="790"/>
      <c r="L46" s="790"/>
      <c r="M46" s="790"/>
      <c r="N46" s="790"/>
      <c r="O46" s="790"/>
      <c r="P46" s="790"/>
      <c r="Q46" s="790"/>
      <c r="R46" s="790"/>
      <c r="S46" s="790"/>
      <c r="T46" s="790"/>
      <c r="U46" s="790"/>
      <c r="V46" s="790"/>
      <c r="W46" s="790"/>
      <c r="X46" s="790"/>
      <c r="Y46" s="790"/>
      <c r="Z46" s="790"/>
      <c r="AA46" s="790"/>
      <c r="AB46" s="790"/>
      <c r="AC46" s="790"/>
      <c r="AD46" s="790"/>
    </row>
    <row r="47" spans="1:30" ht="17.100000000000001" customHeight="1">
      <c r="A47" s="790"/>
      <c r="B47" s="790"/>
      <c r="C47" s="790"/>
      <c r="D47" s="790"/>
      <c r="E47" s="790"/>
      <c r="F47" s="790"/>
      <c r="G47" s="790"/>
      <c r="H47" s="790"/>
      <c r="I47" s="790"/>
      <c r="J47" s="790"/>
      <c r="K47" s="790"/>
      <c r="L47" s="790"/>
      <c r="M47" s="790"/>
      <c r="N47" s="790"/>
      <c r="O47" s="790"/>
      <c r="P47" s="790"/>
      <c r="Q47" s="790"/>
      <c r="R47" s="790"/>
      <c r="S47" s="790"/>
      <c r="T47" s="790"/>
      <c r="U47" s="790"/>
      <c r="V47" s="790"/>
      <c r="W47" s="790"/>
      <c r="X47" s="790"/>
      <c r="Y47" s="790"/>
      <c r="Z47" s="790"/>
      <c r="AA47" s="790"/>
      <c r="AB47" s="790"/>
      <c r="AC47" s="790"/>
      <c r="AD47" s="790"/>
    </row>
    <row r="48" spans="1:30" ht="17.100000000000001" customHeight="1">
      <c r="A48" s="790"/>
      <c r="B48" s="790"/>
      <c r="C48" s="790"/>
      <c r="D48" s="790"/>
      <c r="E48" s="790"/>
      <c r="F48" s="790"/>
      <c r="G48" s="790"/>
      <c r="H48" s="790"/>
      <c r="I48" s="790"/>
      <c r="J48" s="790"/>
      <c r="K48" s="790"/>
      <c r="L48" s="790"/>
      <c r="M48" s="790"/>
      <c r="N48" s="790"/>
      <c r="O48" s="790"/>
      <c r="P48" s="790"/>
      <c r="Q48" s="790"/>
      <c r="R48" s="790"/>
      <c r="S48" s="790"/>
      <c r="T48" s="790"/>
      <c r="U48" s="790"/>
      <c r="V48" s="790"/>
      <c r="W48" s="790"/>
      <c r="X48" s="790"/>
      <c r="Y48" s="790"/>
      <c r="Z48" s="790"/>
      <c r="AA48" s="790"/>
      <c r="AB48" s="790"/>
      <c r="AC48" s="790"/>
      <c r="AD48" s="790"/>
    </row>
    <row r="49" spans="1:30" ht="17.100000000000001" customHeight="1">
      <c r="A49" s="790"/>
      <c r="B49" s="790"/>
      <c r="C49" s="790"/>
      <c r="D49" s="790"/>
      <c r="E49" s="790"/>
      <c r="F49" s="790"/>
      <c r="G49" s="790"/>
      <c r="H49" s="790"/>
      <c r="I49" s="790"/>
      <c r="J49" s="790"/>
      <c r="K49" s="790"/>
      <c r="L49" s="790"/>
      <c r="M49" s="790"/>
      <c r="N49" s="790"/>
      <c r="O49" s="790"/>
      <c r="P49" s="790"/>
      <c r="Q49" s="790"/>
      <c r="R49" s="790"/>
      <c r="S49" s="790"/>
      <c r="T49" s="790"/>
      <c r="U49" s="790"/>
      <c r="V49" s="790"/>
      <c r="W49" s="790"/>
      <c r="X49" s="790"/>
      <c r="Y49" s="790"/>
      <c r="Z49" s="790"/>
      <c r="AA49" s="790"/>
      <c r="AB49" s="790"/>
      <c r="AC49" s="790"/>
      <c r="AD49" s="790"/>
    </row>
    <row r="50" spans="1:30" ht="17.100000000000001" customHeight="1">
      <c r="A50" s="790"/>
      <c r="B50" s="790"/>
      <c r="C50" s="790"/>
      <c r="D50" s="790"/>
      <c r="E50" s="790"/>
      <c r="F50" s="790"/>
      <c r="G50" s="790"/>
      <c r="H50" s="790"/>
      <c r="I50" s="790"/>
      <c r="J50" s="790"/>
      <c r="K50" s="790"/>
      <c r="L50" s="790"/>
      <c r="M50" s="790"/>
      <c r="N50" s="790"/>
      <c r="O50" s="790"/>
      <c r="P50" s="790"/>
      <c r="Q50" s="790"/>
      <c r="R50" s="790"/>
      <c r="S50" s="790"/>
      <c r="T50" s="790"/>
      <c r="U50" s="790"/>
      <c r="V50" s="790"/>
      <c r="W50" s="790"/>
      <c r="X50" s="790"/>
      <c r="Y50" s="790"/>
      <c r="Z50" s="790"/>
      <c r="AA50" s="790"/>
      <c r="AB50" s="790"/>
      <c r="AC50" s="790"/>
      <c r="AD50" s="790"/>
    </row>
    <row r="51" spans="1:30" ht="17.100000000000001" customHeight="1">
      <c r="A51" s="790"/>
      <c r="B51" s="790"/>
      <c r="C51" s="790"/>
      <c r="D51" s="790"/>
      <c r="E51" s="790"/>
      <c r="F51" s="790"/>
      <c r="G51" s="790"/>
      <c r="H51" s="790"/>
      <c r="I51" s="790"/>
      <c r="J51" s="790"/>
      <c r="K51" s="790"/>
      <c r="L51" s="790"/>
      <c r="M51" s="790"/>
      <c r="N51" s="790"/>
      <c r="O51" s="790"/>
      <c r="P51" s="790"/>
      <c r="Q51" s="790"/>
      <c r="R51" s="790"/>
      <c r="S51" s="790"/>
      <c r="T51" s="790"/>
      <c r="U51" s="790"/>
      <c r="V51" s="790"/>
      <c r="W51" s="790"/>
      <c r="X51" s="790"/>
      <c r="Y51" s="790"/>
      <c r="Z51" s="790"/>
      <c r="AA51" s="790"/>
      <c r="AB51" s="790"/>
      <c r="AC51" s="790"/>
      <c r="AD51" s="790"/>
    </row>
    <row r="52" spans="1:30" ht="17.100000000000001" customHeight="1">
      <c r="A52" s="790"/>
      <c r="B52" s="790"/>
      <c r="C52" s="790"/>
      <c r="D52" s="790"/>
      <c r="E52" s="790"/>
      <c r="F52" s="790"/>
      <c r="G52" s="790"/>
      <c r="H52" s="790"/>
      <c r="I52" s="790"/>
      <c r="J52" s="790"/>
      <c r="K52" s="790"/>
      <c r="L52" s="790"/>
      <c r="M52" s="790"/>
      <c r="N52" s="790"/>
      <c r="O52" s="790"/>
      <c r="P52" s="790"/>
      <c r="Q52" s="790"/>
      <c r="R52" s="790"/>
      <c r="S52" s="790"/>
      <c r="T52" s="790"/>
      <c r="U52" s="790"/>
      <c r="V52" s="790"/>
      <c r="W52" s="790"/>
      <c r="X52" s="790"/>
      <c r="Y52" s="790"/>
      <c r="Z52" s="790"/>
      <c r="AA52" s="790"/>
      <c r="AB52" s="790"/>
      <c r="AC52" s="790"/>
      <c r="AD52" s="790"/>
    </row>
    <row r="53" spans="1:30" ht="17.100000000000001" customHeight="1">
      <c r="A53" s="790"/>
      <c r="B53" s="790"/>
      <c r="C53" s="790"/>
      <c r="D53" s="790"/>
      <c r="E53" s="790"/>
      <c r="F53" s="790"/>
      <c r="G53" s="790"/>
      <c r="H53" s="790"/>
      <c r="I53" s="790"/>
      <c r="J53" s="790"/>
      <c r="K53" s="790"/>
      <c r="L53" s="790"/>
      <c r="M53" s="790"/>
      <c r="N53" s="790"/>
      <c r="O53" s="790"/>
      <c r="P53" s="790"/>
      <c r="Q53" s="790"/>
      <c r="R53" s="790"/>
      <c r="S53" s="790"/>
      <c r="T53" s="790"/>
      <c r="U53" s="790"/>
      <c r="V53" s="790"/>
      <c r="W53" s="790"/>
      <c r="X53" s="790"/>
      <c r="Y53" s="790"/>
      <c r="Z53" s="790"/>
      <c r="AA53" s="790"/>
      <c r="AB53" s="790"/>
      <c r="AC53" s="790"/>
      <c r="AD53" s="790"/>
    </row>
    <row r="54" spans="1:30" ht="17.100000000000001" customHeight="1">
      <c r="A54" s="790"/>
      <c r="B54" s="790"/>
      <c r="C54" s="790"/>
      <c r="D54" s="790"/>
      <c r="E54" s="790"/>
      <c r="F54" s="790"/>
      <c r="G54" s="790"/>
      <c r="H54" s="790"/>
      <c r="I54" s="790"/>
      <c r="J54" s="790"/>
      <c r="K54" s="790"/>
      <c r="L54" s="790"/>
      <c r="M54" s="790"/>
      <c r="N54" s="790"/>
      <c r="O54" s="790"/>
      <c r="P54" s="790"/>
      <c r="Q54" s="790"/>
      <c r="R54" s="790"/>
      <c r="S54" s="790"/>
      <c r="T54" s="790"/>
      <c r="U54" s="790"/>
      <c r="V54" s="790"/>
      <c r="W54" s="790"/>
      <c r="X54" s="790"/>
      <c r="Y54" s="790"/>
      <c r="Z54" s="790"/>
      <c r="AA54" s="790"/>
      <c r="AB54" s="790"/>
      <c r="AC54" s="790"/>
      <c r="AD54" s="790"/>
    </row>
    <row r="55" spans="1:30" ht="17.100000000000001" customHeight="1">
      <c r="A55" s="790"/>
      <c r="B55" s="790"/>
      <c r="C55" s="790"/>
      <c r="D55" s="790"/>
      <c r="E55" s="790"/>
      <c r="F55" s="790"/>
      <c r="G55" s="790"/>
      <c r="H55" s="790"/>
      <c r="I55" s="790"/>
      <c r="J55" s="790"/>
      <c r="K55" s="790"/>
      <c r="L55" s="790"/>
      <c r="M55" s="790"/>
      <c r="N55" s="790"/>
      <c r="O55" s="790"/>
      <c r="P55" s="790"/>
      <c r="Q55" s="790"/>
      <c r="R55" s="790"/>
      <c r="S55" s="790"/>
      <c r="T55" s="790"/>
      <c r="U55" s="790"/>
      <c r="V55" s="790"/>
      <c r="W55" s="790"/>
      <c r="X55" s="790"/>
      <c r="Y55" s="790"/>
      <c r="Z55" s="790"/>
      <c r="AA55" s="790"/>
      <c r="AB55" s="790"/>
      <c r="AC55" s="790"/>
      <c r="AD55" s="790"/>
    </row>
    <row r="56" spans="1:30" ht="17.100000000000001" customHeight="1">
      <c r="A56" s="790"/>
      <c r="B56" s="790"/>
      <c r="C56" s="790"/>
      <c r="D56" s="790"/>
      <c r="E56" s="790"/>
      <c r="F56" s="790"/>
      <c r="G56" s="790"/>
      <c r="H56" s="790"/>
      <c r="I56" s="790"/>
      <c r="J56" s="790"/>
      <c r="K56" s="790"/>
      <c r="L56" s="790"/>
      <c r="M56" s="790"/>
      <c r="N56" s="790"/>
      <c r="O56" s="790"/>
      <c r="P56" s="790"/>
      <c r="Q56" s="790"/>
      <c r="R56" s="790"/>
      <c r="S56" s="790"/>
      <c r="T56" s="790"/>
      <c r="U56" s="790"/>
      <c r="V56" s="790"/>
      <c r="W56" s="790"/>
      <c r="X56" s="790"/>
      <c r="Y56" s="790"/>
      <c r="Z56" s="790"/>
      <c r="AA56" s="790"/>
      <c r="AB56" s="790"/>
      <c r="AC56" s="790"/>
      <c r="AD56" s="790"/>
    </row>
    <row r="57" spans="1:30" ht="17.100000000000001" customHeight="1">
      <c r="A57" s="790"/>
      <c r="B57" s="790"/>
      <c r="C57" s="790"/>
      <c r="D57" s="790"/>
      <c r="E57" s="790"/>
      <c r="F57" s="790"/>
      <c r="G57" s="790"/>
      <c r="H57" s="790"/>
      <c r="I57" s="790"/>
      <c r="J57" s="790"/>
      <c r="K57" s="790"/>
      <c r="L57" s="790"/>
      <c r="M57" s="790"/>
      <c r="N57" s="790"/>
      <c r="O57" s="790"/>
      <c r="P57" s="790"/>
      <c r="Q57" s="790"/>
      <c r="R57" s="790"/>
      <c r="S57" s="790"/>
      <c r="T57" s="790"/>
      <c r="U57" s="790"/>
      <c r="V57" s="790"/>
      <c r="W57" s="790"/>
      <c r="X57" s="790"/>
      <c r="Y57" s="790"/>
      <c r="Z57" s="790"/>
      <c r="AA57" s="790"/>
      <c r="AB57" s="790"/>
      <c r="AC57" s="790"/>
      <c r="AD57" s="790"/>
    </row>
    <row r="58" spans="1:30" ht="17.100000000000001" customHeight="1">
      <c r="A58" s="790"/>
      <c r="B58" s="790"/>
      <c r="C58" s="790"/>
      <c r="D58" s="790"/>
      <c r="E58" s="790"/>
      <c r="F58" s="790"/>
      <c r="G58" s="790"/>
      <c r="H58" s="790"/>
      <c r="I58" s="790"/>
      <c r="J58" s="790"/>
      <c r="K58" s="790"/>
      <c r="L58" s="790"/>
      <c r="M58" s="790"/>
      <c r="N58" s="790"/>
      <c r="O58" s="790"/>
      <c r="P58" s="790"/>
      <c r="Q58" s="790"/>
      <c r="R58" s="790"/>
      <c r="S58" s="790"/>
      <c r="T58" s="790"/>
      <c r="U58" s="790"/>
      <c r="V58" s="790"/>
      <c r="W58" s="790"/>
      <c r="X58" s="790"/>
      <c r="Y58" s="790"/>
      <c r="Z58" s="790"/>
      <c r="AA58" s="790"/>
      <c r="AB58" s="790"/>
      <c r="AC58" s="790"/>
      <c r="AD58" s="790"/>
    </row>
    <row r="59" spans="1:30" ht="17.100000000000001" customHeight="1">
      <c r="A59" s="790"/>
      <c r="B59" s="790"/>
      <c r="C59" s="790"/>
      <c r="D59" s="790"/>
      <c r="E59" s="790"/>
      <c r="F59" s="790"/>
      <c r="G59" s="790"/>
      <c r="H59" s="790"/>
      <c r="I59" s="790"/>
      <c r="J59" s="790"/>
      <c r="K59" s="790"/>
      <c r="L59" s="790"/>
      <c r="M59" s="790"/>
      <c r="N59" s="790"/>
      <c r="O59" s="790"/>
      <c r="P59" s="790"/>
      <c r="Q59" s="790"/>
      <c r="R59" s="790"/>
      <c r="S59" s="790"/>
      <c r="T59" s="790"/>
      <c r="U59" s="790"/>
      <c r="V59" s="790"/>
      <c r="W59" s="790"/>
      <c r="X59" s="790"/>
      <c r="Y59" s="790"/>
      <c r="Z59" s="790"/>
      <c r="AA59" s="790"/>
      <c r="AB59" s="790"/>
      <c r="AC59" s="790"/>
      <c r="AD59" s="790"/>
    </row>
    <row r="60" spans="1:30" ht="17.100000000000001" customHeight="1">
      <c r="A60" s="790"/>
      <c r="B60" s="790"/>
      <c r="C60" s="790"/>
      <c r="D60" s="790"/>
      <c r="E60" s="790"/>
      <c r="F60" s="790"/>
      <c r="G60" s="790"/>
      <c r="H60" s="790"/>
      <c r="I60" s="790"/>
      <c r="J60" s="790"/>
      <c r="K60" s="790"/>
      <c r="L60" s="790"/>
      <c r="M60" s="790"/>
      <c r="N60" s="790"/>
      <c r="O60" s="790"/>
      <c r="P60" s="790"/>
      <c r="Q60" s="790"/>
      <c r="R60" s="790"/>
      <c r="S60" s="790"/>
      <c r="T60" s="790"/>
      <c r="U60" s="790"/>
      <c r="V60" s="790"/>
      <c r="W60" s="790"/>
      <c r="X60" s="790"/>
      <c r="Y60" s="790"/>
      <c r="Z60" s="790"/>
      <c r="AA60" s="790"/>
      <c r="AB60" s="790"/>
      <c r="AC60" s="790"/>
      <c r="AD60" s="790"/>
    </row>
    <row r="61" spans="1:30" ht="17.100000000000001" customHeight="1">
      <c r="A61" s="790"/>
      <c r="B61" s="790"/>
      <c r="C61" s="790"/>
      <c r="D61" s="790"/>
      <c r="E61" s="790"/>
      <c r="F61" s="790"/>
      <c r="G61" s="790"/>
      <c r="H61" s="790"/>
      <c r="I61" s="790"/>
      <c r="J61" s="790"/>
      <c r="K61" s="790"/>
      <c r="L61" s="790"/>
      <c r="M61" s="790"/>
      <c r="N61" s="790"/>
      <c r="O61" s="790"/>
      <c r="P61" s="790"/>
      <c r="Q61" s="790"/>
      <c r="R61" s="790"/>
      <c r="S61" s="790"/>
      <c r="T61" s="790"/>
      <c r="U61" s="790"/>
      <c r="V61" s="790"/>
      <c r="W61" s="790"/>
      <c r="X61" s="790"/>
      <c r="Y61" s="790"/>
      <c r="Z61" s="790"/>
      <c r="AA61" s="790"/>
      <c r="AB61" s="790"/>
      <c r="AC61" s="790"/>
      <c r="AD61" s="790"/>
    </row>
    <row r="62" spans="1:30" ht="17.100000000000001" customHeight="1">
      <c r="A62" s="790"/>
      <c r="B62" s="790"/>
      <c r="C62" s="790"/>
      <c r="D62" s="790"/>
      <c r="E62" s="790"/>
      <c r="F62" s="790"/>
      <c r="G62" s="790"/>
      <c r="H62" s="790"/>
      <c r="I62" s="790"/>
      <c r="J62" s="790"/>
      <c r="K62" s="790"/>
      <c r="L62" s="790"/>
      <c r="M62" s="790"/>
      <c r="N62" s="790"/>
      <c r="O62" s="790"/>
      <c r="P62" s="790"/>
      <c r="Q62" s="790"/>
      <c r="R62" s="790"/>
      <c r="S62" s="790"/>
      <c r="T62" s="790"/>
      <c r="U62" s="790"/>
      <c r="V62" s="790"/>
      <c r="W62" s="790"/>
      <c r="X62" s="790"/>
      <c r="Y62" s="790"/>
      <c r="Z62" s="790"/>
      <c r="AA62" s="790"/>
      <c r="AB62" s="790"/>
      <c r="AC62" s="790"/>
      <c r="AD62" s="790"/>
    </row>
    <row r="63" spans="1:30" ht="17.100000000000001" customHeight="1">
      <c r="A63" s="790"/>
      <c r="B63" s="790"/>
      <c r="C63" s="790"/>
      <c r="D63" s="790"/>
      <c r="E63" s="790"/>
      <c r="F63" s="790"/>
      <c r="G63" s="790"/>
      <c r="H63" s="790"/>
      <c r="I63" s="790"/>
      <c r="J63" s="790"/>
      <c r="K63" s="790"/>
      <c r="L63" s="790"/>
      <c r="M63" s="790"/>
      <c r="N63" s="790"/>
      <c r="O63" s="790"/>
      <c r="P63" s="790"/>
      <c r="Q63" s="790"/>
      <c r="R63" s="790"/>
      <c r="S63" s="790"/>
      <c r="T63" s="790"/>
      <c r="U63" s="790"/>
      <c r="V63" s="790"/>
      <c r="W63" s="790"/>
      <c r="X63" s="790"/>
      <c r="Y63" s="790"/>
      <c r="Z63" s="790"/>
      <c r="AA63" s="790"/>
      <c r="AB63" s="790"/>
      <c r="AC63" s="790"/>
      <c r="AD63" s="790"/>
    </row>
    <row r="64" spans="1:30" ht="17.100000000000001" customHeight="1">
      <c r="A64" s="790"/>
      <c r="B64" s="790"/>
      <c r="C64" s="790"/>
      <c r="D64" s="790"/>
      <c r="E64" s="790"/>
      <c r="F64" s="790"/>
      <c r="G64" s="790"/>
      <c r="H64" s="790"/>
      <c r="I64" s="790"/>
      <c r="J64" s="790"/>
      <c r="K64" s="790"/>
      <c r="L64" s="790"/>
      <c r="M64" s="790"/>
      <c r="N64" s="790"/>
      <c r="O64" s="790"/>
      <c r="P64" s="790"/>
      <c r="Q64" s="790"/>
      <c r="R64" s="790"/>
      <c r="S64" s="790"/>
      <c r="T64" s="790"/>
      <c r="U64" s="790"/>
      <c r="V64" s="790"/>
      <c r="W64" s="790"/>
      <c r="X64" s="790"/>
      <c r="Y64" s="790"/>
      <c r="Z64" s="790"/>
      <c r="AA64" s="790"/>
      <c r="AB64" s="790"/>
      <c r="AC64" s="790"/>
      <c r="AD64" s="790"/>
    </row>
    <row r="65" spans="1:30" ht="17.100000000000001" customHeight="1">
      <c r="A65" s="790"/>
      <c r="B65" s="790"/>
      <c r="C65" s="790"/>
      <c r="D65" s="790"/>
      <c r="E65" s="790"/>
      <c r="F65" s="790"/>
      <c r="G65" s="790"/>
      <c r="H65" s="790"/>
      <c r="I65" s="790"/>
      <c r="J65" s="790"/>
      <c r="K65" s="790"/>
      <c r="L65" s="790"/>
      <c r="M65" s="790"/>
      <c r="N65" s="790"/>
      <c r="O65" s="790"/>
      <c r="P65" s="790"/>
      <c r="Q65" s="790"/>
      <c r="R65" s="790"/>
      <c r="S65" s="790"/>
      <c r="T65" s="790"/>
      <c r="U65" s="790"/>
      <c r="V65" s="790"/>
      <c r="W65" s="790"/>
      <c r="X65" s="790"/>
      <c r="Y65" s="790"/>
      <c r="Z65" s="790"/>
      <c r="AA65" s="790"/>
      <c r="AB65" s="790"/>
      <c r="AC65" s="790"/>
      <c r="AD65" s="790"/>
    </row>
    <row r="66" spans="1:30" ht="17.100000000000001" customHeight="1">
      <c r="A66" s="790"/>
      <c r="B66" s="790"/>
      <c r="C66" s="790"/>
      <c r="D66" s="790"/>
      <c r="E66" s="790"/>
      <c r="F66" s="790"/>
      <c r="G66" s="790"/>
      <c r="H66" s="790"/>
      <c r="I66" s="790"/>
      <c r="J66" s="790"/>
      <c r="K66" s="790"/>
      <c r="L66" s="790"/>
      <c r="M66" s="790"/>
      <c r="N66" s="790"/>
      <c r="O66" s="790"/>
      <c r="P66" s="790"/>
      <c r="Q66" s="790"/>
      <c r="R66" s="790"/>
      <c r="S66" s="790"/>
      <c r="T66" s="790"/>
      <c r="U66" s="790"/>
      <c r="V66" s="790"/>
      <c r="W66" s="790"/>
      <c r="X66" s="790"/>
      <c r="Y66" s="790"/>
      <c r="Z66" s="790"/>
      <c r="AA66" s="790"/>
      <c r="AB66" s="790"/>
      <c r="AC66" s="790"/>
      <c r="AD66" s="790"/>
    </row>
    <row r="67" spans="1:30" ht="17.100000000000001" customHeight="1">
      <c r="A67" s="790"/>
      <c r="B67" s="790"/>
      <c r="C67" s="790"/>
      <c r="D67" s="790"/>
      <c r="E67" s="790"/>
      <c r="F67" s="790"/>
      <c r="G67" s="790"/>
      <c r="H67" s="790"/>
      <c r="I67" s="790"/>
      <c r="J67" s="790"/>
      <c r="K67" s="790"/>
      <c r="L67" s="790"/>
      <c r="M67" s="790"/>
      <c r="N67" s="790"/>
      <c r="O67" s="790"/>
      <c r="P67" s="790"/>
      <c r="Q67" s="790"/>
      <c r="R67" s="790"/>
      <c r="S67" s="790"/>
      <c r="T67" s="790"/>
      <c r="U67" s="790"/>
      <c r="V67" s="790"/>
      <c r="W67" s="790"/>
      <c r="X67" s="790"/>
      <c r="Y67" s="790"/>
      <c r="Z67" s="790"/>
      <c r="AA67" s="790"/>
      <c r="AB67" s="790"/>
      <c r="AC67" s="790"/>
      <c r="AD67" s="790"/>
    </row>
    <row r="68" spans="1:30" ht="17.100000000000001" customHeight="1">
      <c r="A68" s="790"/>
      <c r="B68" s="790"/>
      <c r="C68" s="790"/>
      <c r="D68" s="790"/>
      <c r="E68" s="790"/>
      <c r="F68" s="790"/>
      <c r="G68" s="790"/>
      <c r="H68" s="790"/>
      <c r="I68" s="790"/>
      <c r="J68" s="790"/>
      <c r="K68" s="790"/>
      <c r="L68" s="790"/>
      <c r="M68" s="790"/>
      <c r="N68" s="790"/>
      <c r="O68" s="790"/>
      <c r="P68" s="790"/>
      <c r="Q68" s="790"/>
      <c r="R68" s="790"/>
      <c r="S68" s="790"/>
      <c r="T68" s="790"/>
      <c r="U68" s="790"/>
      <c r="V68" s="790"/>
      <c r="W68" s="790"/>
      <c r="X68" s="790"/>
      <c r="Y68" s="790"/>
      <c r="Z68" s="790"/>
      <c r="AA68" s="790"/>
      <c r="AB68" s="790"/>
      <c r="AC68" s="790"/>
      <c r="AD68" s="790"/>
    </row>
    <row r="69" spans="1:30" ht="17.100000000000001" customHeight="1">
      <c r="A69" s="790"/>
      <c r="B69" s="790"/>
      <c r="C69" s="790"/>
      <c r="D69" s="790"/>
      <c r="E69" s="790"/>
      <c r="F69" s="790"/>
      <c r="G69" s="790"/>
      <c r="H69" s="790"/>
      <c r="I69" s="790"/>
      <c r="J69" s="790"/>
      <c r="K69" s="790"/>
      <c r="L69" s="790"/>
      <c r="M69" s="790"/>
      <c r="N69" s="790"/>
      <c r="O69" s="790"/>
      <c r="P69" s="790"/>
      <c r="Q69" s="790"/>
      <c r="R69" s="790"/>
      <c r="S69" s="790"/>
      <c r="T69" s="790"/>
      <c r="U69" s="790"/>
      <c r="V69" s="790"/>
      <c r="W69" s="790"/>
      <c r="X69" s="790"/>
      <c r="Y69" s="790"/>
      <c r="Z69" s="790"/>
      <c r="AA69" s="790"/>
      <c r="AB69" s="790"/>
      <c r="AC69" s="790"/>
      <c r="AD69" s="790"/>
    </row>
    <row r="70" spans="1:30" ht="17.100000000000001" customHeight="1">
      <c r="A70" s="302"/>
      <c r="B70" s="302"/>
      <c r="C70" s="302"/>
      <c r="D70" s="302"/>
      <c r="E70" s="302"/>
      <c r="F70" s="302"/>
      <c r="G70" s="302"/>
      <c r="H70" s="302"/>
      <c r="I70" s="302"/>
      <c r="J70" s="302"/>
      <c r="K70" s="302"/>
      <c r="L70" s="302"/>
      <c r="M70" s="272"/>
      <c r="N70" s="272"/>
      <c r="O70" s="272"/>
      <c r="P70" s="272"/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</row>
    <row r="71" spans="1:30" ht="17.100000000000001" customHeight="1">
      <c r="A71" s="272"/>
      <c r="B71" s="272"/>
      <c r="C71" s="272"/>
      <c r="D71" s="272"/>
      <c r="E71" s="272"/>
      <c r="F71" s="272"/>
      <c r="G71" s="272"/>
      <c r="H71" s="272"/>
      <c r="I71" s="272"/>
      <c r="J71" s="272"/>
      <c r="K71" s="272"/>
      <c r="L71" s="272"/>
      <c r="M71" s="272"/>
      <c r="N71" s="272"/>
      <c r="O71" s="272"/>
      <c r="P71" s="272"/>
      <c r="Q71" s="272"/>
      <c r="R71" s="272"/>
      <c r="S71" s="272"/>
      <c r="T71" s="272"/>
      <c r="U71" s="272"/>
      <c r="V71" s="272"/>
      <c r="W71" s="830"/>
      <c r="X71" s="830"/>
      <c r="Y71" s="830"/>
      <c r="Z71" s="830"/>
      <c r="AA71" s="830"/>
      <c r="AB71" s="830"/>
      <c r="AC71" s="830"/>
      <c r="AD71" s="830"/>
    </row>
    <row r="72" spans="1:30" ht="17.100000000000001" customHeight="1">
      <c r="A72" s="272"/>
      <c r="B72" s="272"/>
      <c r="C72" s="272"/>
      <c r="D72" s="272"/>
      <c r="E72" s="272"/>
      <c r="F72" s="272"/>
      <c r="G72" s="272"/>
      <c r="H72" s="272"/>
      <c r="I72" s="272"/>
      <c r="J72" s="272"/>
      <c r="K72" s="272"/>
      <c r="L72" s="272"/>
      <c r="M72" s="272"/>
      <c r="N72" s="272"/>
      <c r="O72" s="272"/>
      <c r="P72" s="272"/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</row>
    <row r="73" spans="1:30" ht="17.100000000000001" customHeight="1">
      <c r="C73" s="303"/>
      <c r="E73" s="303"/>
      <c r="F73" s="303"/>
      <c r="G73" s="303"/>
      <c r="H73" s="303"/>
      <c r="I73" s="303"/>
      <c r="J73" s="303"/>
      <c r="K73" s="303"/>
      <c r="L73" s="303"/>
      <c r="M73" s="303"/>
      <c r="N73" s="303"/>
      <c r="O73" s="303"/>
      <c r="P73" s="303"/>
      <c r="Q73" s="303"/>
      <c r="T73" s="303"/>
    </row>
    <row r="74" spans="1:30" ht="17.100000000000001" customHeight="1">
      <c r="C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</row>
    <row r="75" spans="1:30" ht="17.100000000000001" customHeight="1">
      <c r="C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</row>
    <row r="76" spans="1:30" ht="17.100000000000001" customHeight="1">
      <c r="C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</row>
    <row r="77" spans="1:30" ht="17.100000000000001" customHeight="1">
      <c r="C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4"/>
      <c r="X77" s="303"/>
      <c r="Y77" s="303"/>
      <c r="Z77" s="303"/>
      <c r="AA77" s="303"/>
      <c r="AB77" s="303"/>
      <c r="AC77" s="303"/>
      <c r="AD77" s="303"/>
    </row>
    <row r="78" spans="1:30" ht="17.100000000000001" customHeight="1">
      <c r="C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4"/>
      <c r="X78" s="303"/>
      <c r="Y78" s="303"/>
      <c r="Z78" s="303"/>
      <c r="AA78" s="303"/>
      <c r="AB78" s="303"/>
      <c r="AC78" s="303"/>
      <c r="AD78" s="303"/>
    </row>
    <row r="79" spans="1:30" ht="17.100000000000001" customHeight="1">
      <c r="C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4"/>
      <c r="X79" s="303"/>
      <c r="Y79" s="303"/>
      <c r="Z79" s="303"/>
      <c r="AA79" s="303"/>
      <c r="AB79" s="303"/>
      <c r="AC79" s="303"/>
      <c r="AD79" s="303"/>
    </row>
    <row r="80" spans="1:30" ht="17.100000000000001" customHeight="1">
      <c r="C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</row>
    <row r="81" spans="1:30" ht="17.100000000000001" customHeight="1">
      <c r="C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</row>
    <row r="82" spans="1:30" ht="17.100000000000001" customHeight="1">
      <c r="C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</row>
    <row r="83" spans="1:30" ht="17.100000000000001" customHeight="1">
      <c r="C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</row>
    <row r="84" spans="1:30" ht="17.100000000000001" customHeight="1">
      <c r="C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</row>
    <row r="85" spans="1:30" ht="17.100000000000001" customHeight="1">
      <c r="C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</row>
    <row r="86" spans="1:30" ht="17.100000000000001" customHeight="1"/>
    <row r="87" spans="1:30" ht="17.100000000000001" customHeight="1"/>
    <row r="88" spans="1:30" ht="17.100000000000001" customHeight="1"/>
    <row r="89" spans="1:30" ht="17.100000000000001" customHeight="1">
      <c r="A89" s="303"/>
      <c r="B89" s="303"/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</row>
    <row r="90" spans="1:30" ht="17.100000000000001" customHeight="1">
      <c r="A90" s="303"/>
      <c r="B90" s="303"/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</row>
    <row r="91" spans="1:30" ht="17.100000000000001" customHeight="1">
      <c r="A91" s="303"/>
      <c r="B91" s="303"/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</row>
    <row r="92" spans="1:30" ht="17.100000000000001" customHeight="1">
      <c r="A92" s="303"/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</row>
    <row r="93" spans="1:30" ht="17.100000000000001" customHeight="1">
      <c r="A93" s="303"/>
      <c r="B93" s="303"/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</row>
    <row r="94" spans="1:30" ht="17.100000000000001" customHeight="1">
      <c r="A94" s="303"/>
      <c r="B94" s="303"/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</row>
    <row r="95" spans="1:30" ht="17.100000000000001" customHeight="1">
      <c r="A95" s="303"/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</row>
    <row r="96" spans="1:30" ht="17.100000000000001" customHeight="1">
      <c r="A96" s="303"/>
      <c r="B96" s="303"/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</row>
    <row r="97" spans="1:30" ht="17.100000000000001" customHeight="1">
      <c r="A97" s="303"/>
      <c r="B97" s="303"/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</row>
    <row r="98" spans="1:30" ht="17.100000000000001" customHeight="1">
      <c r="A98" s="303"/>
      <c r="B98" s="303"/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</row>
    <row r="99" spans="1:30" ht="17.100000000000001" customHeight="1">
      <c r="A99" s="303"/>
      <c r="B99" s="303"/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</row>
    <row r="100" spans="1:30" ht="17.100000000000001" customHeight="1">
      <c r="A100" s="303"/>
      <c r="B100" s="303"/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</row>
    <row r="101" spans="1:30" ht="17.100000000000001" customHeight="1"/>
    <row r="102" spans="1:30" ht="17.100000000000001" customHeight="1"/>
    <row r="103" spans="1:30" ht="17.100000000000001" customHeight="1">
      <c r="N103" s="305"/>
      <c r="O103" s="305"/>
      <c r="P103" s="305"/>
    </row>
    <row r="104" spans="1:30" ht="17.100000000000001" customHeight="1">
      <c r="N104" s="305"/>
      <c r="O104" s="305"/>
      <c r="P104" s="305"/>
    </row>
    <row r="105" spans="1:30" ht="17.100000000000001" customHeight="1"/>
    <row r="106" spans="1:30" ht="17.100000000000001" customHeight="1"/>
    <row r="107" spans="1:30" ht="17.100000000000001" customHeight="1">
      <c r="A107" s="303"/>
      <c r="B107" s="303"/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</row>
    <row r="108" spans="1:30" ht="17.100000000000001" customHeight="1">
      <c r="A108" s="303"/>
      <c r="B108" s="303"/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</row>
    <row r="109" spans="1:30" ht="17.100000000000001" customHeight="1">
      <c r="A109" s="303"/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</row>
    <row r="110" spans="1:30" ht="17.100000000000001" customHeight="1">
      <c r="A110" s="303"/>
      <c r="B110" s="303"/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</row>
    <row r="111" spans="1:30" ht="17.100000000000001" customHeight="1"/>
    <row r="112" spans="1:30" ht="17.100000000000001" customHeight="1"/>
    <row r="113" spans="1:30" ht="17.100000000000001" customHeight="1">
      <c r="A113" s="303"/>
      <c r="B113" s="303"/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</row>
    <row r="114" spans="1:30" ht="17.100000000000001" customHeight="1">
      <c r="A114" s="303"/>
      <c r="B114" s="303"/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</row>
    <row r="115" spans="1:30" ht="17.100000000000001" customHeight="1">
      <c r="A115" s="303"/>
      <c r="B115" s="303"/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</row>
    <row r="116" spans="1:30" ht="17.100000000000001" customHeight="1">
      <c r="A116" s="303"/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</row>
    <row r="117" spans="1:30" ht="17.100000000000001" customHeight="1">
      <c r="A117" s="303"/>
      <c r="B117" s="303"/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</row>
    <row r="118" spans="1:30" ht="17.100000000000001" customHeight="1">
      <c r="A118" s="303"/>
      <c r="B118" s="303"/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</row>
    <row r="119" spans="1:30" ht="17.100000000000001" customHeight="1">
      <c r="A119" s="303"/>
      <c r="B119" s="303"/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</row>
    <row r="120" spans="1:30" ht="17.100000000000001" customHeight="1">
      <c r="A120" s="303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</row>
    <row r="121" spans="1:30" ht="17.100000000000001" customHeight="1">
      <c r="A121" s="303"/>
      <c r="B121" s="303"/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</row>
    <row r="122" spans="1:30" ht="17.100000000000001" customHeight="1">
      <c r="A122" s="303"/>
      <c r="B122" s="303"/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</row>
    <row r="123" spans="1:30" ht="17.100000000000001" customHeight="1">
      <c r="A123" s="303"/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</row>
    <row r="124" spans="1:30" ht="17.100000000000001" customHeight="1"/>
    <row r="125" spans="1:30" ht="17.100000000000001" customHeight="1">
      <c r="Y125" s="303"/>
      <c r="Z125" s="303"/>
      <c r="AA125" s="303"/>
      <c r="AB125" s="303"/>
      <c r="AC125" s="303"/>
      <c r="AD125" s="303"/>
    </row>
    <row r="126" spans="1:30" ht="17.100000000000001" customHeight="1">
      <c r="Y126" s="303"/>
      <c r="Z126" s="303"/>
      <c r="AA126" s="303"/>
      <c r="AB126" s="303"/>
      <c r="AC126" s="303"/>
      <c r="AD126" s="303"/>
    </row>
    <row r="127" spans="1:30" ht="17.100000000000001" customHeight="1">
      <c r="Y127" s="303"/>
      <c r="Z127" s="303"/>
      <c r="AA127" s="303"/>
      <c r="AB127" s="303"/>
      <c r="AC127" s="303"/>
      <c r="AD127" s="303"/>
    </row>
    <row r="128" spans="1:30" ht="17.100000000000001" customHeight="1">
      <c r="A128" s="306"/>
      <c r="B128" s="306"/>
      <c r="C128" s="306"/>
      <c r="D128" s="306"/>
      <c r="E128" s="306"/>
      <c r="F128" s="306"/>
      <c r="G128" s="306"/>
      <c r="H128" s="306"/>
      <c r="I128" s="306"/>
      <c r="J128" s="306"/>
      <c r="K128" s="306"/>
      <c r="L128" s="306"/>
      <c r="M128" s="306"/>
      <c r="N128" s="306"/>
      <c r="O128" s="306"/>
      <c r="P128" s="306"/>
      <c r="Q128" s="306"/>
      <c r="R128" s="306"/>
      <c r="S128" s="306"/>
      <c r="T128" s="306"/>
      <c r="U128" s="306"/>
      <c r="V128" s="306"/>
      <c r="W128" s="306"/>
      <c r="X128" s="306"/>
      <c r="Y128" s="306"/>
      <c r="Z128" s="306"/>
      <c r="AA128" s="306"/>
      <c r="AB128" s="306"/>
      <c r="AC128" s="306"/>
      <c r="AD128" s="306"/>
    </row>
    <row r="129" spans="1:30" ht="17.100000000000001" customHeight="1">
      <c r="A129" s="272"/>
      <c r="B129" s="272"/>
      <c r="C129" s="272"/>
      <c r="D129" s="272"/>
      <c r="E129" s="272"/>
      <c r="F129" s="272"/>
      <c r="G129" s="272"/>
      <c r="H129" s="272"/>
      <c r="I129" s="272"/>
      <c r="J129" s="272"/>
      <c r="K129" s="272"/>
      <c r="L129" s="272"/>
      <c r="M129" s="272"/>
      <c r="N129" s="272"/>
      <c r="O129" s="272"/>
      <c r="P129" s="272"/>
      <c r="Q129" s="272"/>
      <c r="R129" s="272"/>
      <c r="S129" s="272"/>
      <c r="T129" s="272"/>
      <c r="U129" s="272"/>
      <c r="V129" s="272"/>
      <c r="W129" s="272"/>
      <c r="X129" s="272"/>
      <c r="Y129" s="272"/>
      <c r="Z129" s="272"/>
      <c r="AA129" s="272"/>
      <c r="AB129" s="272"/>
      <c r="AC129" s="272"/>
      <c r="AD129" s="272"/>
    </row>
    <row r="130" spans="1:30" ht="17.100000000000001" customHeight="1">
      <c r="A130" s="272"/>
      <c r="B130" s="272"/>
      <c r="C130" s="272"/>
      <c r="D130" s="272"/>
      <c r="E130" s="272"/>
      <c r="F130" s="272"/>
      <c r="G130" s="272"/>
      <c r="H130" s="272"/>
      <c r="I130" s="272"/>
      <c r="J130" s="272"/>
      <c r="K130" s="272"/>
      <c r="L130" s="272"/>
      <c r="M130" s="272"/>
      <c r="N130" s="272"/>
      <c r="O130" s="272"/>
      <c r="P130" s="272"/>
      <c r="Q130" s="272"/>
      <c r="R130" s="272"/>
      <c r="S130" s="272"/>
      <c r="T130" s="272"/>
      <c r="U130" s="272"/>
      <c r="V130" s="272"/>
      <c r="W130" s="272"/>
      <c r="X130" s="272"/>
      <c r="Y130" s="272"/>
      <c r="Z130" s="272"/>
      <c r="AA130" s="272"/>
      <c r="AB130" s="272"/>
      <c r="AC130" s="272"/>
      <c r="AD130" s="272"/>
    </row>
    <row r="131" spans="1:30" ht="17.25" customHeight="1">
      <c r="A131" s="272"/>
      <c r="B131" s="272"/>
      <c r="C131" s="272"/>
      <c r="D131" s="272"/>
      <c r="E131" s="272"/>
      <c r="F131" s="272"/>
      <c r="G131" s="272"/>
      <c r="H131" s="272"/>
      <c r="I131" s="272"/>
      <c r="J131" s="272"/>
      <c r="K131" s="272"/>
      <c r="L131" s="272"/>
      <c r="M131" s="272"/>
      <c r="N131" s="272"/>
      <c r="O131" s="272"/>
      <c r="P131" s="272"/>
      <c r="Q131" s="272"/>
      <c r="R131" s="272"/>
      <c r="S131" s="272"/>
      <c r="T131" s="272"/>
      <c r="U131" s="272"/>
      <c r="V131" s="272"/>
      <c r="W131" s="272"/>
      <c r="X131" s="272"/>
      <c r="Y131" s="272"/>
      <c r="Z131" s="272"/>
      <c r="AA131" s="272"/>
      <c r="AB131" s="272"/>
      <c r="AC131" s="272"/>
      <c r="AD131" s="272"/>
    </row>
    <row r="132" spans="1:30" ht="17.25" customHeight="1">
      <c r="A132" s="272"/>
      <c r="B132" s="272"/>
      <c r="C132" s="272"/>
      <c r="D132" s="272"/>
      <c r="E132" s="272"/>
      <c r="F132" s="272"/>
      <c r="G132" s="272"/>
      <c r="H132" s="272"/>
      <c r="I132" s="272"/>
      <c r="J132" s="272"/>
      <c r="K132" s="272"/>
      <c r="L132" s="272"/>
      <c r="M132" s="272"/>
      <c r="N132" s="272"/>
      <c r="O132" s="272"/>
      <c r="P132" s="272"/>
      <c r="Q132" s="272"/>
      <c r="R132" s="272"/>
      <c r="S132" s="272"/>
      <c r="T132" s="272"/>
      <c r="U132" s="272"/>
      <c r="V132" s="272"/>
      <c r="W132" s="272"/>
      <c r="X132" s="272"/>
      <c r="Y132" s="272"/>
      <c r="Z132" s="272"/>
      <c r="AA132" s="272"/>
      <c r="AB132" s="272"/>
      <c r="AC132" s="272"/>
      <c r="AD132" s="272"/>
    </row>
    <row r="133" spans="1:30" ht="17.25" customHeight="1">
      <c r="A133" s="272"/>
      <c r="B133" s="272"/>
      <c r="C133" s="272"/>
      <c r="D133" s="272"/>
      <c r="E133" s="272"/>
      <c r="F133" s="272"/>
      <c r="G133" s="272"/>
      <c r="H133" s="272"/>
      <c r="I133" s="272"/>
      <c r="J133" s="272"/>
      <c r="K133" s="272"/>
      <c r="L133" s="272"/>
      <c r="M133" s="272"/>
      <c r="N133" s="272"/>
      <c r="O133" s="272"/>
      <c r="P133" s="272"/>
      <c r="Q133" s="272"/>
      <c r="R133" s="272"/>
      <c r="S133" s="272"/>
      <c r="T133" s="272"/>
      <c r="U133" s="272"/>
      <c r="V133" s="272"/>
      <c r="W133" s="272"/>
      <c r="X133" s="272"/>
      <c r="Y133" s="272"/>
      <c r="Z133" s="272"/>
      <c r="AA133" s="272"/>
      <c r="AB133" s="272"/>
      <c r="AC133" s="272"/>
      <c r="AD133" s="272"/>
    </row>
    <row r="134" spans="1:30" ht="17.25" customHeight="1">
      <c r="A134" s="272"/>
      <c r="B134" s="272"/>
      <c r="C134" s="272"/>
      <c r="D134" s="272"/>
      <c r="E134" s="272"/>
      <c r="F134" s="272"/>
      <c r="G134" s="272"/>
      <c r="H134" s="272"/>
      <c r="I134" s="272"/>
      <c r="J134" s="272"/>
      <c r="K134" s="272"/>
      <c r="L134" s="272"/>
      <c r="M134" s="272"/>
      <c r="N134" s="272"/>
      <c r="O134" s="272"/>
      <c r="P134" s="272"/>
      <c r="Q134" s="272"/>
      <c r="R134" s="272"/>
      <c r="S134" s="272"/>
      <c r="T134" s="272"/>
      <c r="U134" s="272"/>
      <c r="V134" s="272"/>
      <c r="W134" s="272"/>
      <c r="X134" s="272"/>
      <c r="Y134" s="272"/>
      <c r="Z134" s="272"/>
      <c r="AA134" s="272"/>
      <c r="AB134" s="272"/>
      <c r="AC134" s="272"/>
      <c r="AD134" s="272"/>
    </row>
    <row r="135" spans="1:30" ht="17.25" customHeight="1">
      <c r="A135" s="272"/>
      <c r="B135" s="272"/>
      <c r="C135" s="272"/>
      <c r="D135" s="272"/>
      <c r="E135" s="272"/>
      <c r="F135" s="272"/>
      <c r="G135" s="272"/>
      <c r="H135" s="272"/>
      <c r="I135" s="272"/>
      <c r="J135" s="272"/>
      <c r="K135" s="272"/>
      <c r="L135" s="272"/>
      <c r="M135" s="272"/>
      <c r="N135" s="272"/>
      <c r="O135" s="272"/>
      <c r="P135" s="272"/>
      <c r="Q135" s="272"/>
      <c r="R135" s="272"/>
      <c r="S135" s="272"/>
      <c r="T135" s="272"/>
      <c r="U135" s="272"/>
      <c r="V135" s="272"/>
      <c r="W135" s="272"/>
      <c r="X135" s="272"/>
      <c r="Y135" s="272"/>
      <c r="Z135" s="272"/>
      <c r="AA135" s="272"/>
      <c r="AB135" s="272"/>
      <c r="AC135" s="272"/>
      <c r="AD135" s="272"/>
    </row>
    <row r="136" spans="1:30" ht="17.25" customHeight="1">
      <c r="A136" s="272"/>
      <c r="B136" s="272"/>
      <c r="C136" s="272"/>
      <c r="D136" s="272"/>
      <c r="E136" s="272"/>
      <c r="F136" s="272"/>
      <c r="G136" s="272"/>
      <c r="H136" s="272"/>
      <c r="I136" s="272"/>
      <c r="J136" s="272"/>
      <c r="K136" s="272"/>
      <c r="L136" s="272"/>
      <c r="M136" s="272"/>
      <c r="N136" s="272"/>
      <c r="O136" s="272"/>
      <c r="P136" s="272"/>
      <c r="Q136" s="272"/>
      <c r="R136" s="272"/>
      <c r="S136" s="272"/>
      <c r="T136" s="272"/>
      <c r="U136" s="272"/>
      <c r="V136" s="272"/>
      <c r="W136" s="272"/>
      <c r="X136" s="272"/>
      <c r="Y136" s="272"/>
      <c r="Z136" s="272"/>
      <c r="AA136" s="272"/>
      <c r="AB136" s="272"/>
      <c r="AC136" s="272"/>
      <c r="AD136" s="272"/>
    </row>
    <row r="137" spans="1:30" ht="17.25" customHeight="1">
      <c r="A137" s="272"/>
      <c r="B137" s="272"/>
      <c r="C137" s="272"/>
      <c r="D137" s="272"/>
      <c r="E137" s="272"/>
      <c r="F137" s="272"/>
      <c r="G137" s="272"/>
      <c r="H137" s="272"/>
      <c r="I137" s="272"/>
      <c r="J137" s="272"/>
      <c r="K137" s="272"/>
      <c r="L137" s="272"/>
      <c r="M137" s="272"/>
      <c r="N137" s="272"/>
      <c r="O137" s="272"/>
      <c r="P137" s="272"/>
      <c r="Q137" s="272"/>
      <c r="R137" s="272"/>
      <c r="S137" s="272"/>
      <c r="T137" s="272"/>
      <c r="U137" s="272"/>
      <c r="V137" s="272"/>
      <c r="W137" s="272"/>
      <c r="X137" s="272"/>
      <c r="Y137" s="272"/>
      <c r="Z137" s="272"/>
      <c r="AA137" s="272"/>
      <c r="AB137" s="272"/>
      <c r="AC137" s="272"/>
      <c r="AD137" s="272"/>
    </row>
    <row r="138" spans="1:30" ht="17.25" customHeight="1">
      <c r="A138" s="272"/>
      <c r="B138" s="272"/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2"/>
      <c r="S138" s="272"/>
      <c r="T138" s="272"/>
      <c r="U138" s="272"/>
      <c r="V138" s="272"/>
      <c r="W138" s="272"/>
      <c r="X138" s="272"/>
      <c r="Y138" s="272"/>
      <c r="Z138" s="272"/>
      <c r="AA138" s="272"/>
      <c r="AB138" s="272"/>
      <c r="AC138" s="272"/>
      <c r="AD138" s="272"/>
    </row>
    <row r="139" spans="1:30" ht="17.25" customHeight="1">
      <c r="A139" s="272"/>
      <c r="B139" s="272"/>
      <c r="C139" s="272"/>
      <c r="D139" s="272"/>
      <c r="E139" s="272"/>
      <c r="F139" s="272"/>
      <c r="G139" s="272"/>
      <c r="H139" s="272"/>
      <c r="I139" s="272"/>
      <c r="J139" s="272"/>
      <c r="K139" s="272"/>
      <c r="L139" s="272"/>
      <c r="M139" s="272"/>
      <c r="N139" s="272"/>
      <c r="O139" s="272"/>
      <c r="P139" s="272"/>
      <c r="Q139" s="272"/>
      <c r="R139" s="272"/>
      <c r="S139" s="272"/>
      <c r="T139" s="272"/>
      <c r="U139" s="272"/>
      <c r="V139" s="272"/>
      <c r="W139" s="272"/>
      <c r="X139" s="272"/>
      <c r="Y139" s="272"/>
      <c r="Z139" s="272"/>
      <c r="AA139" s="272"/>
      <c r="AB139" s="272"/>
      <c r="AC139" s="272"/>
      <c r="AD139" s="272"/>
    </row>
    <row r="140" spans="1:30" ht="17.25" customHeight="1">
      <c r="A140" s="272"/>
      <c r="B140" s="272"/>
      <c r="C140" s="272"/>
      <c r="D140" s="272"/>
      <c r="E140" s="272"/>
      <c r="F140" s="272"/>
      <c r="G140" s="272"/>
      <c r="H140" s="272"/>
      <c r="I140" s="272"/>
      <c r="J140" s="272"/>
      <c r="K140" s="272"/>
      <c r="L140" s="272"/>
      <c r="M140" s="272"/>
      <c r="N140" s="272"/>
      <c r="O140" s="272"/>
      <c r="P140" s="272"/>
      <c r="Q140" s="272"/>
      <c r="R140" s="272"/>
      <c r="S140" s="272"/>
      <c r="T140" s="272"/>
      <c r="U140" s="272"/>
      <c r="V140" s="272"/>
      <c r="W140" s="272"/>
      <c r="X140" s="272"/>
      <c r="Y140" s="272"/>
      <c r="Z140" s="272"/>
      <c r="AA140" s="272"/>
      <c r="AB140" s="272"/>
      <c r="AC140" s="272"/>
      <c r="AD140" s="272"/>
    </row>
    <row r="141" spans="1:30" ht="17.25" customHeight="1">
      <c r="A141" s="272"/>
      <c r="B141" s="272"/>
      <c r="C141" s="272"/>
      <c r="D141" s="272"/>
      <c r="E141" s="272"/>
      <c r="F141" s="272"/>
      <c r="G141" s="272"/>
      <c r="H141" s="272"/>
      <c r="I141" s="272"/>
      <c r="J141" s="272"/>
      <c r="K141" s="272"/>
      <c r="L141" s="272"/>
      <c r="M141" s="272"/>
      <c r="N141" s="272"/>
      <c r="O141" s="272"/>
      <c r="P141" s="272"/>
      <c r="Q141" s="272"/>
      <c r="R141" s="272"/>
      <c r="S141" s="272"/>
      <c r="T141" s="272"/>
      <c r="U141" s="272"/>
      <c r="V141" s="272"/>
      <c r="W141" s="272"/>
      <c r="X141" s="272"/>
      <c r="Y141" s="272"/>
      <c r="Z141" s="272"/>
      <c r="AA141" s="272"/>
      <c r="AB141" s="272"/>
      <c r="AC141" s="272"/>
      <c r="AD141" s="272"/>
    </row>
    <row r="142" spans="1:30" ht="17.25" customHeight="1">
      <c r="A142" s="272"/>
      <c r="B142" s="272"/>
      <c r="C142" s="272"/>
      <c r="D142" s="272"/>
      <c r="E142" s="272"/>
      <c r="F142" s="272"/>
      <c r="G142" s="272"/>
      <c r="H142" s="272"/>
      <c r="I142" s="272"/>
      <c r="J142" s="272"/>
      <c r="K142" s="272"/>
      <c r="L142" s="272"/>
      <c r="M142" s="272"/>
      <c r="N142" s="272"/>
      <c r="O142" s="272"/>
      <c r="P142" s="272"/>
      <c r="Q142" s="272"/>
      <c r="R142" s="272"/>
      <c r="S142" s="272"/>
      <c r="T142" s="272"/>
      <c r="U142" s="272"/>
      <c r="V142" s="272"/>
      <c r="W142" s="272"/>
      <c r="X142" s="272"/>
      <c r="Y142" s="272"/>
      <c r="Z142" s="272"/>
      <c r="AA142" s="272"/>
      <c r="AB142" s="272"/>
      <c r="AC142" s="272"/>
      <c r="AD142" s="272"/>
    </row>
    <row r="143" spans="1:30" ht="17.25" customHeight="1">
      <c r="A143" s="272"/>
      <c r="B143" s="272"/>
      <c r="C143" s="272"/>
      <c r="D143" s="272"/>
      <c r="E143" s="272"/>
      <c r="F143" s="272"/>
      <c r="G143" s="272"/>
      <c r="H143" s="272"/>
      <c r="I143" s="272"/>
      <c r="J143" s="272"/>
      <c r="K143" s="272"/>
      <c r="L143" s="272"/>
      <c r="M143" s="272"/>
      <c r="N143" s="272"/>
      <c r="O143" s="272"/>
      <c r="P143" s="272"/>
      <c r="Q143" s="272"/>
      <c r="R143" s="272"/>
      <c r="S143" s="272"/>
      <c r="T143" s="272"/>
      <c r="U143" s="272"/>
      <c r="V143" s="272"/>
      <c r="W143" s="272"/>
      <c r="X143" s="272"/>
      <c r="Y143" s="272"/>
      <c r="Z143" s="272"/>
      <c r="AA143" s="272"/>
      <c r="AB143" s="272"/>
      <c r="AC143" s="272"/>
      <c r="AD143" s="272"/>
    </row>
    <row r="144" spans="1:30" ht="17.25" customHeight="1">
      <c r="A144" s="272"/>
      <c r="B144" s="272"/>
      <c r="C144" s="272"/>
      <c r="D144" s="272"/>
      <c r="E144" s="272"/>
      <c r="F144" s="272"/>
      <c r="G144" s="272"/>
      <c r="H144" s="272"/>
      <c r="I144" s="272"/>
      <c r="J144" s="272"/>
      <c r="K144" s="272"/>
      <c r="L144" s="272"/>
      <c r="M144" s="272"/>
      <c r="N144" s="272"/>
      <c r="O144" s="272"/>
      <c r="P144" s="272"/>
      <c r="Q144" s="272"/>
      <c r="R144" s="272"/>
      <c r="S144" s="272"/>
      <c r="T144" s="272"/>
      <c r="U144" s="272"/>
      <c r="V144" s="272"/>
      <c r="W144" s="272"/>
      <c r="X144" s="272"/>
      <c r="Y144" s="272"/>
      <c r="Z144" s="272"/>
      <c r="AA144" s="272"/>
      <c r="AB144" s="272"/>
      <c r="AC144" s="272"/>
      <c r="AD144" s="272"/>
    </row>
    <row r="145" spans="1:30" ht="17.25" customHeight="1">
      <c r="A145" s="272"/>
      <c r="B145" s="272"/>
      <c r="C145" s="272"/>
      <c r="D145" s="272"/>
      <c r="E145" s="272"/>
      <c r="F145" s="272"/>
      <c r="G145" s="272"/>
      <c r="H145" s="272"/>
      <c r="I145" s="272"/>
      <c r="J145" s="272"/>
      <c r="K145" s="272"/>
      <c r="L145" s="272"/>
      <c r="M145" s="272"/>
      <c r="N145" s="272"/>
      <c r="O145" s="272"/>
      <c r="P145" s="272"/>
      <c r="Q145" s="272"/>
      <c r="R145" s="272"/>
      <c r="S145" s="272"/>
      <c r="T145" s="272"/>
      <c r="U145" s="272"/>
      <c r="V145" s="272"/>
      <c r="W145" s="272"/>
      <c r="X145" s="272"/>
      <c r="Y145" s="272"/>
      <c r="Z145" s="272"/>
      <c r="AA145" s="272"/>
      <c r="AB145" s="272"/>
      <c r="AC145" s="272"/>
      <c r="AD145" s="272"/>
    </row>
    <row r="146" spans="1:30" ht="17.25" customHeight="1">
      <c r="A146" s="272"/>
      <c r="B146" s="272"/>
      <c r="C146" s="272"/>
      <c r="D146" s="272"/>
      <c r="E146" s="272"/>
      <c r="F146" s="272"/>
      <c r="G146" s="272"/>
      <c r="H146" s="272"/>
      <c r="I146" s="272"/>
      <c r="J146" s="272"/>
      <c r="K146" s="272"/>
      <c r="L146" s="272"/>
      <c r="M146" s="272"/>
      <c r="N146" s="272"/>
      <c r="O146" s="272"/>
      <c r="P146" s="272"/>
      <c r="Q146" s="272"/>
      <c r="R146" s="272"/>
      <c r="S146" s="272"/>
      <c r="T146" s="272"/>
      <c r="U146" s="272"/>
      <c r="V146" s="272"/>
      <c r="W146" s="272"/>
      <c r="X146" s="272"/>
      <c r="Y146" s="272"/>
      <c r="Z146" s="272"/>
      <c r="AA146" s="272"/>
      <c r="AB146" s="272"/>
      <c r="AC146" s="272"/>
      <c r="AD146" s="272"/>
    </row>
    <row r="147" spans="1:30" ht="17.25" customHeight="1">
      <c r="A147" s="272"/>
      <c r="B147" s="272"/>
      <c r="C147" s="272"/>
      <c r="D147" s="272"/>
      <c r="E147" s="272"/>
      <c r="F147" s="272"/>
      <c r="G147" s="272"/>
      <c r="H147" s="272"/>
      <c r="I147" s="272"/>
      <c r="J147" s="272"/>
      <c r="K147" s="272"/>
      <c r="L147" s="272"/>
      <c r="M147" s="272"/>
      <c r="N147" s="272"/>
      <c r="O147" s="272"/>
      <c r="P147" s="272"/>
      <c r="Q147" s="272"/>
      <c r="R147" s="272"/>
      <c r="S147" s="272"/>
      <c r="T147" s="272"/>
      <c r="U147" s="272"/>
      <c r="V147" s="272"/>
      <c r="W147" s="272"/>
      <c r="X147" s="272"/>
      <c r="Y147" s="272"/>
      <c r="Z147" s="272"/>
      <c r="AA147" s="272"/>
      <c r="AB147" s="272"/>
      <c r="AC147" s="272"/>
      <c r="AD147" s="272"/>
    </row>
    <row r="148" spans="1:30" ht="17.25" customHeight="1">
      <c r="A148" s="272"/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272"/>
      <c r="V148" s="272"/>
      <c r="W148" s="272"/>
      <c r="X148" s="272"/>
      <c r="Y148" s="272"/>
      <c r="Z148" s="272"/>
      <c r="AA148" s="272"/>
      <c r="AB148" s="272"/>
      <c r="AC148" s="272"/>
      <c r="AD148" s="272"/>
    </row>
    <row r="149" spans="1:30" ht="17.25" customHeight="1">
      <c r="A149" s="272"/>
      <c r="B149" s="272"/>
      <c r="C149" s="272"/>
      <c r="D149" s="272"/>
      <c r="E149" s="272"/>
      <c r="F149" s="272"/>
      <c r="G149" s="272"/>
      <c r="H149" s="272"/>
      <c r="I149" s="272"/>
      <c r="J149" s="272"/>
      <c r="K149" s="272"/>
      <c r="L149" s="272"/>
      <c r="M149" s="272"/>
      <c r="N149" s="272"/>
      <c r="O149" s="272"/>
      <c r="P149" s="272"/>
      <c r="Q149" s="272"/>
      <c r="R149" s="272"/>
      <c r="S149" s="272"/>
      <c r="T149" s="272"/>
      <c r="U149" s="272"/>
      <c r="V149" s="272"/>
      <c r="W149" s="272"/>
      <c r="X149" s="272"/>
      <c r="Y149" s="272"/>
      <c r="Z149" s="272"/>
      <c r="AA149" s="272"/>
      <c r="AB149" s="272"/>
      <c r="AC149" s="272"/>
      <c r="AD149" s="272"/>
    </row>
    <row r="150" spans="1:30" ht="17.25" customHeight="1">
      <c r="A150" s="272"/>
      <c r="B150" s="272"/>
      <c r="C150" s="272"/>
      <c r="D150" s="272"/>
      <c r="E150" s="272"/>
      <c r="F150" s="272"/>
      <c r="G150" s="272"/>
      <c r="H150" s="272"/>
      <c r="I150" s="272"/>
      <c r="J150" s="272"/>
      <c r="K150" s="272"/>
      <c r="L150" s="272"/>
      <c r="M150" s="272"/>
      <c r="N150" s="272"/>
      <c r="O150" s="272"/>
      <c r="P150" s="272"/>
      <c r="Q150" s="272"/>
      <c r="R150" s="272"/>
      <c r="S150" s="272"/>
      <c r="T150" s="272"/>
      <c r="U150" s="272"/>
      <c r="V150" s="272"/>
      <c r="W150" s="272"/>
      <c r="X150" s="272"/>
      <c r="Y150" s="272"/>
      <c r="Z150" s="272"/>
      <c r="AA150" s="272"/>
      <c r="AB150" s="272"/>
      <c r="AC150" s="272"/>
      <c r="AD150" s="272"/>
    </row>
    <row r="151" spans="1:30" ht="17.25" customHeight="1">
      <c r="A151" s="272"/>
      <c r="B151" s="272"/>
      <c r="C151" s="272"/>
      <c r="D151" s="272"/>
      <c r="E151" s="272"/>
      <c r="F151" s="272"/>
      <c r="G151" s="272"/>
      <c r="H151" s="272"/>
      <c r="I151" s="272"/>
      <c r="J151" s="272"/>
      <c r="K151" s="272"/>
      <c r="L151" s="272"/>
      <c r="M151" s="272"/>
      <c r="N151" s="272"/>
      <c r="O151" s="272"/>
      <c r="P151" s="272"/>
      <c r="Q151" s="272"/>
      <c r="R151" s="272"/>
      <c r="S151" s="272"/>
      <c r="T151" s="272"/>
      <c r="U151" s="272"/>
      <c r="V151" s="272"/>
      <c r="W151" s="272"/>
      <c r="X151" s="272"/>
      <c r="Y151" s="272"/>
      <c r="Z151" s="272"/>
      <c r="AA151" s="272"/>
      <c r="AB151" s="272"/>
      <c r="AC151" s="272"/>
      <c r="AD151" s="272"/>
    </row>
    <row r="152" spans="1:30" ht="17.25" customHeight="1">
      <c r="A152" s="272"/>
      <c r="B152" s="272"/>
      <c r="C152" s="272"/>
      <c r="D152" s="272"/>
      <c r="E152" s="272"/>
      <c r="F152" s="272"/>
      <c r="G152" s="272"/>
      <c r="H152" s="272"/>
      <c r="I152" s="272"/>
      <c r="J152" s="272"/>
      <c r="K152" s="272"/>
      <c r="L152" s="272"/>
      <c r="M152" s="272"/>
      <c r="N152" s="272"/>
      <c r="O152" s="272"/>
      <c r="P152" s="272"/>
      <c r="Q152" s="272"/>
      <c r="R152" s="272"/>
      <c r="S152" s="272"/>
      <c r="T152" s="272"/>
      <c r="U152" s="272"/>
      <c r="V152" s="272"/>
      <c r="W152" s="272"/>
      <c r="X152" s="272"/>
      <c r="Y152" s="272"/>
      <c r="Z152" s="272"/>
      <c r="AA152" s="272"/>
      <c r="AB152" s="272"/>
      <c r="AC152" s="272"/>
      <c r="AD152" s="272"/>
    </row>
    <row r="153" spans="1:30" ht="15" customHeight="1">
      <c r="A153" s="272"/>
      <c r="B153" s="272"/>
      <c r="C153" s="272"/>
      <c r="D153" s="272"/>
      <c r="E153" s="272"/>
      <c r="F153" s="272"/>
      <c r="G153" s="272"/>
      <c r="H153" s="272"/>
      <c r="I153" s="272"/>
      <c r="J153" s="272"/>
      <c r="K153" s="272"/>
      <c r="L153" s="272"/>
      <c r="M153" s="272"/>
      <c r="N153" s="272"/>
      <c r="O153" s="272"/>
      <c r="P153" s="272"/>
      <c r="Q153" s="272"/>
      <c r="R153" s="272"/>
      <c r="S153" s="272"/>
      <c r="T153" s="272"/>
      <c r="U153" s="272"/>
      <c r="V153" s="272"/>
      <c r="W153" s="272"/>
      <c r="X153" s="272"/>
      <c r="Y153" s="272"/>
      <c r="Z153" s="272"/>
      <c r="AA153" s="272"/>
      <c r="AB153" s="272"/>
      <c r="AC153" s="272"/>
      <c r="AD153" s="272"/>
    </row>
    <row r="154" spans="1:30" ht="0.75" customHeight="1"/>
    <row r="158" spans="1:30" hidden="1"/>
    <row r="159" spans="1:30" hidden="1"/>
    <row r="160" spans="1:30" hidden="1"/>
    <row r="161" spans="1:20" hidden="1">
      <c r="A161" s="276" t="s">
        <v>46</v>
      </c>
      <c r="B161" s="277" t="s">
        <v>81</v>
      </c>
      <c r="D161" s="278"/>
      <c r="N161" s="273" t="s">
        <v>101</v>
      </c>
      <c r="Q161" s="273" t="s">
        <v>38</v>
      </c>
      <c r="T161" s="273" t="s">
        <v>38</v>
      </c>
    </row>
    <row r="162" spans="1:20" hidden="1">
      <c r="A162" s="279" t="s">
        <v>84</v>
      </c>
      <c r="B162" s="280" t="s">
        <v>85</v>
      </c>
      <c r="D162" s="281"/>
      <c r="N162" s="282">
        <v>5</v>
      </c>
      <c r="Q162" s="273" t="s">
        <v>144</v>
      </c>
      <c r="T162" s="273" t="s">
        <v>144</v>
      </c>
    </row>
    <row r="163" spans="1:20" hidden="1">
      <c r="N163" s="282">
        <v>6</v>
      </c>
      <c r="O163" s="282"/>
      <c r="P163" s="282"/>
      <c r="Q163" s="273" t="s">
        <v>97</v>
      </c>
      <c r="T163" s="273" t="s">
        <v>97</v>
      </c>
    </row>
    <row r="164" spans="1:20" hidden="1">
      <c r="A164" s="283" t="s">
        <v>79</v>
      </c>
      <c r="B164" s="284" t="s">
        <v>42</v>
      </c>
      <c r="N164" s="282">
        <v>9</v>
      </c>
      <c r="O164" s="282"/>
      <c r="P164" s="282"/>
      <c r="Q164" s="273" t="s">
        <v>104</v>
      </c>
      <c r="T164" s="273" t="s">
        <v>104</v>
      </c>
    </row>
    <row r="165" spans="1:20" hidden="1">
      <c r="N165" s="282">
        <v>10</v>
      </c>
      <c r="O165" s="282"/>
      <c r="P165" s="282"/>
      <c r="Q165" s="273" t="s">
        <v>105</v>
      </c>
      <c r="T165" s="273" t="s">
        <v>105</v>
      </c>
    </row>
    <row r="166" spans="1:20" hidden="1">
      <c r="N166" s="282">
        <v>13</v>
      </c>
      <c r="O166" s="282"/>
      <c r="P166" s="282"/>
      <c r="Q166" s="273" t="s">
        <v>106</v>
      </c>
      <c r="T166" s="273" t="s">
        <v>106</v>
      </c>
    </row>
    <row r="167" spans="1:20" hidden="1">
      <c r="N167" s="282">
        <v>16</v>
      </c>
      <c r="O167" s="282"/>
      <c r="P167" s="282"/>
      <c r="Q167" s="273" t="s">
        <v>119</v>
      </c>
      <c r="T167" s="273" t="s">
        <v>119</v>
      </c>
    </row>
    <row r="168" spans="1:20" hidden="1">
      <c r="N168" s="282">
        <v>55</v>
      </c>
      <c r="O168" s="282"/>
      <c r="P168" s="282"/>
      <c r="Q168" s="273" t="s">
        <v>120</v>
      </c>
      <c r="T168" s="273" t="s">
        <v>120</v>
      </c>
    </row>
    <row r="169" spans="1:20" hidden="1">
      <c r="A169" s="285"/>
      <c r="B169" s="286">
        <v>0.25</v>
      </c>
      <c r="D169" s="287"/>
      <c r="N169" s="282">
        <v>56</v>
      </c>
      <c r="O169" s="282"/>
      <c r="P169" s="282"/>
      <c r="Q169" s="273" t="s">
        <v>121</v>
      </c>
      <c r="T169" s="273" t="s">
        <v>121</v>
      </c>
    </row>
    <row r="170" spans="1:20" hidden="1">
      <c r="A170" s="285"/>
      <c r="B170" s="286">
        <v>0.65</v>
      </c>
      <c r="D170" s="287"/>
    </row>
    <row r="171" spans="1:20" hidden="1">
      <c r="N171" s="288" t="s">
        <v>58</v>
      </c>
    </row>
    <row r="172" spans="1:20" hidden="1">
      <c r="A172" s="276"/>
      <c r="B172" s="289">
        <v>1</v>
      </c>
      <c r="D172" s="282"/>
      <c r="N172" s="288">
        <f>(R103+S103)*X103</f>
        <v>0</v>
      </c>
    </row>
    <row r="173" spans="1:20" hidden="1">
      <c r="B173" s="290">
        <v>2</v>
      </c>
      <c r="D173" s="282"/>
      <c r="N173" s="288">
        <f>(R104+S104)*X104</f>
        <v>0</v>
      </c>
    </row>
    <row r="174" spans="1:20" hidden="1">
      <c r="B174" s="290">
        <v>3</v>
      </c>
      <c r="D174" s="282"/>
      <c r="N174" s="288">
        <f>(R106+S106)*X106</f>
        <v>0</v>
      </c>
    </row>
    <row r="175" spans="1:20" hidden="1">
      <c r="B175" s="290">
        <v>4</v>
      </c>
      <c r="D175" s="282"/>
      <c r="N175" s="288">
        <f>(R107+S107)*X107</f>
        <v>0</v>
      </c>
    </row>
    <row r="176" spans="1:20" hidden="1">
      <c r="B176" s="290">
        <v>5</v>
      </c>
      <c r="D176" s="282"/>
      <c r="N176" s="288">
        <f>(R110+S110)*X110</f>
        <v>0</v>
      </c>
    </row>
    <row r="177" spans="1:4" hidden="1">
      <c r="B177" s="290">
        <v>6</v>
      </c>
      <c r="D177" s="282"/>
    </row>
    <row r="178" spans="1:4" hidden="1">
      <c r="B178" s="290">
        <v>9</v>
      </c>
      <c r="D178" s="282"/>
    </row>
    <row r="179" spans="1:4" hidden="1">
      <c r="B179" s="290">
        <v>10</v>
      </c>
      <c r="D179" s="282"/>
    </row>
    <row r="180" spans="1:4" hidden="1">
      <c r="B180" s="290">
        <v>11</v>
      </c>
      <c r="D180" s="282"/>
    </row>
    <row r="181" spans="1:4" hidden="1">
      <c r="B181" s="290">
        <v>12</v>
      </c>
      <c r="D181" s="282"/>
    </row>
    <row r="182" spans="1:4" hidden="1">
      <c r="B182" s="290">
        <v>13</v>
      </c>
      <c r="D182" s="282"/>
    </row>
    <row r="183" spans="1:4" hidden="1">
      <c r="B183" s="290">
        <v>14</v>
      </c>
      <c r="D183" s="282"/>
    </row>
    <row r="184" spans="1:4" hidden="1">
      <c r="B184" s="290">
        <v>15</v>
      </c>
      <c r="D184" s="282"/>
    </row>
    <row r="185" spans="1:4" hidden="1">
      <c r="B185" s="290">
        <v>16</v>
      </c>
      <c r="D185" s="282"/>
    </row>
    <row r="186" spans="1:4" hidden="1">
      <c r="B186" s="290">
        <v>17</v>
      </c>
      <c r="D186" s="282"/>
    </row>
    <row r="187" spans="1:4" hidden="1">
      <c r="B187" s="290">
        <v>18</v>
      </c>
      <c r="D187" s="282"/>
    </row>
    <row r="188" spans="1:4" hidden="1">
      <c r="B188" s="290">
        <v>19</v>
      </c>
      <c r="D188" s="282"/>
    </row>
    <row r="189" spans="1:4" hidden="1">
      <c r="A189" s="279"/>
      <c r="B189" s="291">
        <v>20</v>
      </c>
      <c r="D189" s="282"/>
    </row>
    <row r="190" spans="1:4" hidden="1"/>
    <row r="191" spans="1:4" hidden="1">
      <c r="A191" s="276"/>
      <c r="B191" s="292">
        <v>0</v>
      </c>
      <c r="D191" s="287"/>
    </row>
    <row r="192" spans="1:4" hidden="1">
      <c r="B192" s="293">
        <v>0.03</v>
      </c>
      <c r="D192" s="287"/>
    </row>
    <row r="193" spans="1:4" hidden="1">
      <c r="B193" s="293">
        <v>0.05</v>
      </c>
      <c r="D193" s="287"/>
    </row>
    <row r="194" spans="1:4" hidden="1">
      <c r="B194" s="293">
        <v>7.0000000000000007E-2</v>
      </c>
      <c r="D194" s="287"/>
    </row>
    <row r="195" spans="1:4" hidden="1">
      <c r="B195" s="293">
        <v>0.08</v>
      </c>
      <c r="D195" s="287"/>
    </row>
    <row r="196" spans="1:4" hidden="1">
      <c r="B196" s="293">
        <v>0.1</v>
      </c>
      <c r="D196" s="287"/>
    </row>
    <row r="197" spans="1:4" hidden="1">
      <c r="B197" s="293">
        <v>0.15</v>
      </c>
      <c r="D197" s="287"/>
    </row>
    <row r="198" spans="1:4" hidden="1">
      <c r="A198" s="279"/>
      <c r="B198" s="294">
        <v>0.2</v>
      </c>
      <c r="D198" s="287"/>
    </row>
    <row r="199" spans="1:4" hidden="1"/>
    <row r="200" spans="1:4" hidden="1">
      <c r="A200" s="276"/>
      <c r="B200" s="295">
        <v>0</v>
      </c>
    </row>
    <row r="201" spans="1:4" hidden="1">
      <c r="B201" s="296">
        <v>1</v>
      </c>
    </row>
    <row r="202" spans="1:4" hidden="1">
      <c r="B202" s="296">
        <v>2</v>
      </c>
    </row>
    <row r="203" spans="1:4" hidden="1">
      <c r="B203" s="296">
        <v>3</v>
      </c>
    </row>
    <row r="204" spans="1:4" hidden="1">
      <c r="B204" s="296">
        <v>4</v>
      </c>
    </row>
    <row r="205" spans="1:4" hidden="1">
      <c r="B205" s="296">
        <v>5</v>
      </c>
    </row>
    <row r="206" spans="1:4" hidden="1">
      <c r="B206" s="296">
        <v>6</v>
      </c>
    </row>
    <row r="207" spans="1:4" hidden="1">
      <c r="B207" s="296">
        <v>7</v>
      </c>
    </row>
    <row r="208" spans="1:4" hidden="1">
      <c r="B208" s="296">
        <v>8</v>
      </c>
    </row>
    <row r="209" spans="1:2" hidden="1">
      <c r="B209" s="296">
        <v>9</v>
      </c>
    </row>
    <row r="210" spans="1:2" hidden="1">
      <c r="B210" s="296">
        <v>10</v>
      </c>
    </row>
    <row r="211" spans="1:2" hidden="1">
      <c r="B211" s="296">
        <v>11</v>
      </c>
    </row>
    <row r="212" spans="1:2" hidden="1">
      <c r="B212" s="296">
        <v>12</v>
      </c>
    </row>
    <row r="213" spans="1:2" hidden="1">
      <c r="B213" s="296">
        <v>13</v>
      </c>
    </row>
    <row r="214" spans="1:2" hidden="1">
      <c r="B214" s="296">
        <v>14</v>
      </c>
    </row>
    <row r="215" spans="1:2" hidden="1">
      <c r="B215" s="296">
        <v>15</v>
      </c>
    </row>
    <row r="216" spans="1:2" hidden="1">
      <c r="A216" s="279"/>
      <c r="B216" s="297">
        <v>16</v>
      </c>
    </row>
    <row r="217" spans="1:2" hidden="1"/>
    <row r="218" spans="1:2" hidden="1"/>
    <row r="219" spans="1:2" hidden="1">
      <c r="A219" s="298" t="s">
        <v>20</v>
      </c>
    </row>
    <row r="220" spans="1:2" hidden="1">
      <c r="A220" s="299">
        <v>0.66666666666666663</v>
      </c>
    </row>
    <row r="221" spans="1:2" hidden="1">
      <c r="A221" s="300" t="s">
        <v>21</v>
      </c>
    </row>
    <row r="222" spans="1:2" hidden="1">
      <c r="A222" s="300" t="s">
        <v>22</v>
      </c>
    </row>
    <row r="223" spans="1:2" hidden="1">
      <c r="A223" s="300" t="s">
        <v>23</v>
      </c>
    </row>
    <row r="224" spans="1:2" hidden="1">
      <c r="A224" s="300" t="s">
        <v>24</v>
      </c>
    </row>
    <row r="225" spans="1:1" hidden="1">
      <c r="A225" s="300" t="s">
        <v>25</v>
      </c>
    </row>
    <row r="226" spans="1:1" hidden="1">
      <c r="A226" s="301"/>
    </row>
    <row r="227" spans="1:1" hidden="1"/>
    <row r="228" spans="1:1" hidden="1">
      <c r="A228" s="273" t="s">
        <v>124</v>
      </c>
    </row>
    <row r="229" spans="1:1" hidden="1">
      <c r="A229" s="281">
        <f>SUM(N102,N113,O121,O123,N133,N142)</f>
        <v>0</v>
      </c>
    </row>
    <row r="230" spans="1:1" hidden="1"/>
  </sheetData>
  <mergeCells count="130">
    <mergeCell ref="A1:AD1"/>
    <mergeCell ref="A2:AD2"/>
    <mergeCell ref="T38:V38"/>
    <mergeCell ref="T37:V37"/>
    <mergeCell ref="T39:V39"/>
    <mergeCell ref="T40:V40"/>
    <mergeCell ref="L17:AD17"/>
    <mergeCell ref="E18:K18"/>
    <mergeCell ref="L18:AD18"/>
    <mergeCell ref="E19:K19"/>
    <mergeCell ref="L19:AD19"/>
    <mergeCell ref="A15:D19"/>
    <mergeCell ref="E15:K15"/>
    <mergeCell ref="L15:AD15"/>
    <mergeCell ref="E16:K16"/>
    <mergeCell ref="L16:AD16"/>
    <mergeCell ref="E17:K17"/>
    <mergeCell ref="A4:D4"/>
    <mergeCell ref="E4:K4"/>
    <mergeCell ref="L4:AD4"/>
    <mergeCell ref="Z3:AD3"/>
    <mergeCell ref="E13:K13"/>
    <mergeCell ref="L13:AD13"/>
    <mergeCell ref="E14:K14"/>
    <mergeCell ref="L14:AD14"/>
    <mergeCell ref="L24:AD24"/>
    <mergeCell ref="L29:AD29"/>
    <mergeCell ref="A10:D14"/>
    <mergeCell ref="E10:K10"/>
    <mergeCell ref="L10:AD10"/>
    <mergeCell ref="E11:K11"/>
    <mergeCell ref="L11:AD11"/>
    <mergeCell ref="E12:K12"/>
    <mergeCell ref="L12:AD12"/>
    <mergeCell ref="A25:D29"/>
    <mergeCell ref="E25:K25"/>
    <mergeCell ref="L25:AD25"/>
    <mergeCell ref="E26:K26"/>
    <mergeCell ref="L26:AD26"/>
    <mergeCell ref="E27:K27"/>
    <mergeCell ref="L27:AD27"/>
    <mergeCell ref="E28:K28"/>
    <mergeCell ref="L28:AD28"/>
    <mergeCell ref="E29:K29"/>
    <mergeCell ref="A41:AD41"/>
    <mergeCell ref="A42:AD42"/>
    <mergeCell ref="A43:AD43"/>
    <mergeCell ref="E5:K5"/>
    <mergeCell ref="E9:K9"/>
    <mergeCell ref="L5:AD5"/>
    <mergeCell ref="L6:AD6"/>
    <mergeCell ref="L7:AD7"/>
    <mergeCell ref="L8:AD8"/>
    <mergeCell ref="L9:AD9"/>
    <mergeCell ref="A5:D9"/>
    <mergeCell ref="E6:K6"/>
    <mergeCell ref="E7:K7"/>
    <mergeCell ref="E8:K8"/>
    <mergeCell ref="A20:D24"/>
    <mergeCell ref="E20:K20"/>
    <mergeCell ref="L20:AD20"/>
    <mergeCell ref="E21:K21"/>
    <mergeCell ref="L21:AD21"/>
    <mergeCell ref="E22:K22"/>
    <mergeCell ref="L22:AD22"/>
    <mergeCell ref="E23:K23"/>
    <mergeCell ref="L23:AD23"/>
    <mergeCell ref="E24:K24"/>
    <mergeCell ref="A44:AD44"/>
    <mergeCell ref="A45:AD45"/>
    <mergeCell ref="A46:AD46"/>
    <mergeCell ref="A47:AD47"/>
    <mergeCell ref="A48:AD48"/>
    <mergeCell ref="A49:AD49"/>
    <mergeCell ref="A50:AD50"/>
    <mergeCell ref="A51:AD51"/>
    <mergeCell ref="A52:AD52"/>
    <mergeCell ref="A53:AD53"/>
    <mergeCell ref="A54:AD54"/>
    <mergeCell ref="A55:AD55"/>
    <mergeCell ref="A56:AD56"/>
    <mergeCell ref="A57:AD57"/>
    <mergeCell ref="A58:AD58"/>
    <mergeCell ref="A59:AD59"/>
    <mergeCell ref="A60:AD60"/>
    <mergeCell ref="A61:AD61"/>
    <mergeCell ref="A62:AD62"/>
    <mergeCell ref="A63:AD63"/>
    <mergeCell ref="A64:AD64"/>
    <mergeCell ref="A65:AD65"/>
    <mergeCell ref="A66:AD66"/>
    <mergeCell ref="A67:AD67"/>
    <mergeCell ref="A68:AD68"/>
    <mergeCell ref="A69:AD69"/>
    <mergeCell ref="W71:AD71"/>
    <mergeCell ref="A30:D34"/>
    <mergeCell ref="E30:K30"/>
    <mergeCell ref="L30:AD30"/>
    <mergeCell ref="E31:K31"/>
    <mergeCell ref="L31:AD31"/>
    <mergeCell ref="E32:K32"/>
    <mergeCell ref="L32:AD32"/>
    <mergeCell ref="E33:K33"/>
    <mergeCell ref="L33:AD33"/>
    <mergeCell ref="E34:K34"/>
    <mergeCell ref="L34:AD34"/>
    <mergeCell ref="A40:D40"/>
    <mergeCell ref="AB40:AD40"/>
    <mergeCell ref="A35:D35"/>
    <mergeCell ref="E35:K35"/>
    <mergeCell ref="L35:AD35"/>
    <mergeCell ref="A37:D37"/>
    <mergeCell ref="A36:AD36"/>
    <mergeCell ref="AB37:AD37"/>
    <mergeCell ref="A38:D38"/>
    <mergeCell ref="AB38:AD38"/>
    <mergeCell ref="AB39:AD39"/>
    <mergeCell ref="A39:D39"/>
    <mergeCell ref="E37:I37"/>
    <mergeCell ref="J37:S37"/>
    <mergeCell ref="J38:S38"/>
    <mergeCell ref="J39:S39"/>
    <mergeCell ref="J40:S40"/>
    <mergeCell ref="E38:I38"/>
    <mergeCell ref="E39:I39"/>
    <mergeCell ref="E40:I40"/>
    <mergeCell ref="W37:AA37"/>
    <mergeCell ref="W38:AA38"/>
    <mergeCell ref="W39:AA39"/>
    <mergeCell ref="W40:AA40"/>
  </mergeCells>
  <phoneticPr fontId="1"/>
  <printOptions horizontalCentered="1" verticalCentered="1"/>
  <pageMargins left="0.35433070866141736" right="0.19685039370078741" top="0.32" bottom="0.31496062992125984" header="0.31496062992125984" footer="0.31496062992125984"/>
  <pageSetup paperSize="9" orientation="portrait" r:id="rId1"/>
  <headerFooter alignWithMargins="0">
    <oddFooter>&amp;C&amp;"ＭＳ 明朝,標準"&amp;9&amp;K000000-調4-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提出1 (原本)</vt:lpstr>
      <vt:lpstr>計算書1（原本）</vt:lpstr>
      <vt:lpstr>  7調査研究助成申請書 調1</vt:lpstr>
      <vt:lpstr>  7調査研究助成申請書 調2</vt:lpstr>
      <vt:lpstr> 7調査研究助成申請書 調3</vt:lpstr>
      <vt:lpstr>  7調査研究助成申請書　調4</vt:lpstr>
      <vt:lpstr>'  7調査研究助成申請書 調1'!Print_Area</vt:lpstr>
      <vt:lpstr>'  7調査研究助成申請書 調2'!Print_Area</vt:lpstr>
      <vt:lpstr>'  7調査研究助成申請書　調4'!Print_Area</vt:lpstr>
      <vt:lpstr>' 7調査研究助成申請書 調3'!Print_Area</vt:lpstr>
      <vt:lpstr>'計算書1（原本）'!Print_Area</vt:lpstr>
      <vt:lpstr>'提出1 (原本)'!Print_Area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gyoumu2</dc:creator>
  <cp:lastModifiedBy>柴田　昌宏</cp:lastModifiedBy>
  <cp:lastPrinted>2024-10-15T02:39:45Z</cp:lastPrinted>
  <dcterms:created xsi:type="dcterms:W3CDTF">2012-01-31T07:04:46Z</dcterms:created>
  <dcterms:modified xsi:type="dcterms:W3CDTF">2024-10-15T02:49:27Z</dcterms:modified>
</cp:coreProperties>
</file>