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W:\④民間団体奨学金等\民間等奨学生登録要項関係\R６年度登録要項\掲載（20231225）\"/>
    </mc:Choice>
  </mc:AlternateContent>
  <xr:revisionPtr revIDLastSave="0" documentId="13_ncr:1_{2CEE1CB7-BF40-4926-AC90-454C7BC47BC0}" xr6:coauthVersionLast="47" xr6:coauthVersionMax="47" xr10:uidLastSave="{00000000-0000-0000-0000-000000000000}"/>
  <bookViews>
    <workbookView xWindow="-120" yWindow="-120" windowWidth="29040" windowHeight="15840" activeTab="2"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チェックリスト" sheetId="11" r:id="rId7"/>
    <sheet name="選択肢（非表示）" sheetId="13" state="hidden" r:id="rId8"/>
  </sheets>
  <definedNames>
    <definedName name="_xlnm._FilterDatabase" localSheetId="1" hidden="1">様式１候補者登録願!$A$42:$AB$50</definedName>
    <definedName name="_xlnm.Print_Area" localSheetId="1">様式１候補者登録願!$A$1:$AB$50</definedName>
    <definedName name="_xlnm.Print_Area" localSheetId="2">様式２家庭状況調書!$A$1:$AG$49</definedName>
    <definedName name="_xlnm.Print_Area" localSheetId="3">様式３成績計算表!$A$1:$T$36</definedName>
    <definedName name="_xlnm.Print_Area" localSheetId="5">様式５療養費算出表!$A$1:$AY$102</definedName>
    <definedName name="_xlnm.Print_Area" localSheetId="6">様式６チェックリスト!$A$1:$AA$31</definedName>
    <definedName name="コンピュータサイエンス専攻">'選択肢（非表示）'!$BF$16:$BF$21</definedName>
    <definedName name="システム科学科">'選択肢（非表示）'!$W$16:$W$21</definedName>
    <definedName name="システム創成専攻">'選択肢（非表示）'!$AZ$16:$AZ$21</definedName>
    <definedName name="バイオ情報工学専攻">'選択肢（非表示）'!$BJ$16:$BJ$21</definedName>
    <definedName name="ビジネスエンジニアリング専攻">'選択肢（非表示）'!$AW$16:$AW$21</definedName>
    <definedName name="マテリアル生産科学専攻">'選択肢（非表示）'!$AS$16:$AS$21</definedName>
    <definedName name="マルチメディア工学専攻">'選択肢（非表示）'!$BI$16:$BI$21</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'選択肢（非表示）'!$AN$16:$AN$21</definedName>
    <definedName name="宇宙地球科学専攻">'選択肢（非表示）'!$AI$16:$AI$21</definedName>
    <definedName name="応用化学専攻">'選択肢（非表示）'!$AP$16:$AP$21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'選択肢（非表示）'!$BO$16:$BO$21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'選択肢（非表示）'!$AU$16:$AU$21</definedName>
    <definedName name="基礎工学研究科">'選択肢（非表示）'!$V$2:$V$10</definedName>
    <definedName name="基礎工学部">'選択肢（非表示）'!$L$2:$L$10</definedName>
    <definedName name="機械工学専攻">'選択肢（非表示）'!$AR$16:$AR$21</definedName>
    <definedName name="機能創成専攻">'選択肢（非表示）'!$AY$16:$AY$21</definedName>
    <definedName name="記入不要">'選択肢（非表示）'!$BS$16:$BS$21</definedName>
    <definedName name="記入不要_1">'選択肢（非表示）'!$BS$16:$BS$21</definedName>
    <definedName name="記入不要_2">'選択肢（非表示）'!$BT$16:$BT$21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'選択肢（非表示）'!$BQ$16:$BQ$21</definedName>
    <definedName name="言語社会専攻">'選択肢（非表示）'!$BW$16:$BW$21</definedName>
    <definedName name="言語文化学専攻">'選択肢（非表示）'!$BN$16:$BN$21</definedName>
    <definedName name="言語文化研究科">'選択肢（非表示）'!$AD$2:$AD$10</definedName>
    <definedName name="言語文化専攻">'選択肢（非表示）'!$BV$16:$BV$21</definedName>
    <definedName name="口腔科学専攻">'選択肢（非表示）'!$AL$16:$AL$21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'選択肢（非表示）'!$BA$16:$BA$21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'選択肢（非表示）'!$BR$16:$BR$21</definedName>
    <definedName name="情報システム工学専攻">'選択肢（非表示）'!$BG$16:$BG$21</definedName>
    <definedName name="情報ネットワーク学専攻">'選択肢（非表示）'!$BH$16:$BH$21</definedName>
    <definedName name="情報科学科">'選択肢（非表示）'!$X$16:$X$21</definedName>
    <definedName name="情報科学研究科">'選択肢（非表示）'!$Y$2:$Y$10</definedName>
    <definedName name="情報基礎数学専攻">'選択肢（非表示）'!$BD$16:$BD$21</definedName>
    <definedName name="情報数理学専攻">'選択肢（非表示）'!$BE$16:$BE$21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'選択肢（非表示）'!$BM$16:$BM$21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'選択肢（非表示）'!$AO$16:$AO$21</definedName>
    <definedName name="生命機能研究科">'選択肢（非表示）'!$X$2:$X$10</definedName>
    <definedName name="生命機能専攻">'選択肢（非表示）'!$BC$16:$BC$21</definedName>
    <definedName name="創成薬学専攻">'選択肢（非表示）'!$AM$16:$AM$21</definedName>
    <definedName name="地球総合工学科">'選択肢（非表示）'!$T$16:$T$21</definedName>
    <definedName name="地球総合工学専攻">'選択肢（非表示）'!$AV$16:$AV$21</definedName>
    <definedName name="電気電子情報通信工学専攻">'選択肢（非表示）'!$AT$16:$AT$21</definedName>
    <definedName name="電子情報工学科">'選択肢（非表示）'!$R$16:$R$21</definedName>
    <definedName name="電子物理科学科">'選択肢（非表示）'!$U$16:$U$21</definedName>
    <definedName name="日本学専攻">'選択肢（非表示）'!$BP$16:$BP$21</definedName>
    <definedName name="日本語・日本文化専攻">'選択肢（非表示）'!$BX$16:$BX$21</definedName>
    <definedName name="比較公共政策専攻">'選択肢（非表示）'!$BB$16:$BB$21</definedName>
    <definedName name="物質創成専攻">'選択肢（非表示）'!$AX$16:$AX$21</definedName>
    <definedName name="物理学科">'選択肢（非表示）'!$I$16:$I$21</definedName>
    <definedName name="物理学系専攻">'選択肢（非表示）'!$AQ$16:$AQ$21</definedName>
    <definedName name="物理学専攻">'選択肢（非表示）'!$AE$16:$AE$21</definedName>
    <definedName name="文化形態論専攻">'選択肢（非表示）'!$BS$16:$BS$21</definedName>
    <definedName name="文化動態論専攻">'選択肢（非表示）'!$BT$16:$BT$21</definedName>
    <definedName name="文化表現論専攻">'選択肢（非表示）'!$BU$16:$BU$21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'選択肢（非表示）'!$BL$16:$BL$21</definedName>
    <definedName name="法務専攻_未修者">'選択肢（非表示）'!$BK$16:$BK$21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5" l="1"/>
  <c r="B31" i="11"/>
  <c r="AC31" i="11" s="1"/>
  <c r="AR81" i="24" l="1"/>
  <c r="AR77" i="24"/>
  <c r="AR73" i="24"/>
  <c r="AR69" i="24"/>
  <c r="AR65" i="24"/>
  <c r="AR61" i="24"/>
  <c r="AR57" i="24"/>
  <c r="AR53" i="24"/>
  <c r="AR41" i="24"/>
  <c r="AR45" i="24"/>
  <c r="AR49" i="24"/>
  <c r="AR37" i="24"/>
  <c r="P20" i="10"/>
  <c r="P22" i="10" s="1"/>
  <c r="M20" i="10"/>
  <c r="M22" i="10" s="1"/>
  <c r="J20" i="10"/>
  <c r="J22" i="10" s="1"/>
  <c r="G20" i="10"/>
  <c r="G22" i="10" s="1"/>
  <c r="D20" i="10"/>
  <c r="C1" i="10"/>
  <c r="K26" i="8"/>
  <c r="AH36" i="25"/>
  <c r="AA6" i="24"/>
  <c r="AA6" i="23"/>
  <c r="F6" i="23"/>
  <c r="F5" i="11"/>
  <c r="AI85" i="24"/>
  <c r="AA85" i="24"/>
  <c r="S85" i="24"/>
  <c r="K85" i="24"/>
  <c r="AF5" i="25"/>
  <c r="AH28" i="25"/>
  <c r="T28" i="25" s="1"/>
  <c r="AH23" i="25"/>
  <c r="T23" i="25" s="1"/>
  <c r="AH18" i="25"/>
  <c r="T18" i="25" s="1"/>
  <c r="AH13" i="25"/>
  <c r="T13" i="25" s="1"/>
  <c r="AH8" i="25"/>
  <c r="T8" i="25" s="1"/>
  <c r="S21" i="10" l="1"/>
  <c r="D22" i="10"/>
  <c r="S23" i="10" s="1"/>
  <c r="Z28" i="25"/>
  <c r="AD28" i="25" s="1"/>
  <c r="Z23" i="25"/>
  <c r="AD23" i="25" s="1"/>
  <c r="Z18" i="25"/>
  <c r="AD18" i="25" s="1"/>
  <c r="Z13" i="25"/>
  <c r="AD13" i="25" s="1"/>
  <c r="Z8" i="25"/>
  <c r="AD8" i="25" s="1"/>
  <c r="AR85" i="24"/>
  <c r="AI38" i="25" l="1"/>
  <c r="V32" i="25"/>
  <c r="D32" i="25"/>
  <c r="Z31" i="25"/>
  <c r="Z30" i="25"/>
  <c r="Z29" i="25"/>
  <c r="V27" i="25"/>
  <c r="Z26" i="25"/>
  <c r="Z25" i="25"/>
  <c r="Z24" i="25"/>
  <c r="V22" i="25"/>
  <c r="Z21" i="25"/>
  <c r="Z20" i="25"/>
  <c r="Z19" i="25"/>
  <c r="AD22" i="25"/>
  <c r="V17" i="25"/>
  <c r="L17" i="25"/>
  <c r="Z16" i="25"/>
  <c r="Z15" i="25"/>
  <c r="Z14" i="25"/>
  <c r="AD17" i="25"/>
  <c r="V12" i="25"/>
  <c r="L12" i="25"/>
  <c r="Z11" i="25"/>
  <c r="Z10" i="25"/>
  <c r="Z9" i="25"/>
  <c r="AD12" i="25"/>
  <c r="AK6" i="25"/>
  <c r="M5" i="25"/>
  <c r="Z27" i="25" l="1"/>
  <c r="Z22" i="25"/>
  <c r="Z12" i="25"/>
  <c r="Z32" i="25"/>
  <c r="AD27" i="25"/>
  <c r="AD32" i="25"/>
  <c r="Z17" i="25"/>
  <c r="A7" i="8" l="1"/>
  <c r="AB11" i="8"/>
  <c r="AC13" i="11"/>
  <c r="B5" i="11" l="1"/>
  <c r="B6" i="23"/>
  <c r="B6" i="24"/>
  <c r="F6" i="24" s="1"/>
  <c r="A5" i="25"/>
  <c r="AR90" i="24"/>
  <c r="AQ87" i="23"/>
  <c r="AI87" i="23"/>
  <c r="AA87" i="23"/>
  <c r="S87" i="23"/>
  <c r="K87" i="23"/>
  <c r="AQ92" i="23" l="1"/>
  <c r="AQ95" i="23"/>
  <c r="E6" i="10" l="1"/>
  <c r="N6" i="10"/>
  <c r="AC27" i="11"/>
  <c r="AC28" i="11"/>
  <c r="AC30" i="11"/>
  <c r="AC29" i="11"/>
  <c r="AC26" i="11"/>
  <c r="AC25" i="11"/>
  <c r="AC24" i="11"/>
  <c r="AC23" i="11"/>
  <c r="AC22" i="11"/>
  <c r="AC21" i="11"/>
  <c r="Q11" i="8" l="1"/>
  <c r="AC12" i="11" l="1"/>
  <c r="AC11" i="11"/>
  <c r="AD8" i="8"/>
  <c r="K28" i="8"/>
  <c r="W11" i="8"/>
  <c r="Y7" i="8" l="1"/>
  <c r="T21" i="10" l="1"/>
  <c r="U23" i="10" s="1"/>
  <c r="U21" i="10"/>
</calcChain>
</file>

<file path=xl/sharedStrings.xml><?xml version="1.0" encoding="utf-8"?>
<sst xmlns="http://schemas.openxmlformats.org/spreadsheetml/2006/main" count="1019" uniqueCount="402">
  <si>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</si>
  <si>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</si>
  <si>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</si>
  <si>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</si>
  <si>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</si>
  <si>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</si>
  <si>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研究室
内線番号</t>
    <rPh sb="0" eb="3">
      <t>ケンキュウシツ</t>
    </rPh>
    <rPh sb="4" eb="6">
      <t>ナイセン</t>
    </rPh>
    <rPh sb="6" eb="8">
      <t>バンゴウ</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</si>
  <si>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</si>
  <si>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</si>
  <si>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</si>
  <si>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</si>
  <si>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</si>
  <si>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</si>
  <si>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</si>
  <si>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</si>
  <si>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</si>
  <si>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父</t>
    <rPh sb="0" eb="1">
      <t>チチ</t>
    </rPh>
    <phoneticPr fontId="1"/>
  </si>
  <si>
    <t>母</t>
    <rPh sb="0" eb="1">
      <t>ハハ</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</si>
  <si>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</si>
  <si>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</si>
  <si>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</si>
  <si>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</si>
  <si>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</si>
  <si>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</si>
  <si>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</si>
  <si>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</si>
  <si>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</si>
  <si>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</si>
  <si>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</si>
  <si>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</si>
  <si>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</si>
  <si>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</si>
  <si>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</si>
  <si>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</si>
  <si>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</si>
  <si>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</si>
  <si>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</si>
  <si>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奨学生に採用された場合の義務（表紙に記載の事項）について熟読し、十分理解した。</t>
    <rPh sb="0" eb="3">
      <t>ショウガクセイ</t>
    </rPh>
    <rPh sb="4" eb="6">
      <t>サイヨウ</t>
    </rPh>
    <rPh sb="9" eb="11">
      <t>バアイ</t>
    </rPh>
    <rPh sb="12" eb="14">
      <t>ギム</t>
    </rPh>
    <rPh sb="15" eb="17">
      <t>ヒョウシ</t>
    </rPh>
    <rPh sb="18" eb="20">
      <t>キサイ</t>
    </rPh>
    <rPh sb="21" eb="23">
      <t>ジコウ</t>
    </rPh>
    <rPh sb="28" eb="30">
      <t>ジュクドク</t>
    </rPh>
    <rPh sb="32" eb="34">
      <t>ジュウブン</t>
    </rPh>
    <rPh sb="34" eb="36">
      <t>リカイ</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</si>
  <si>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</si>
  <si>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</si>
  <si>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　後日、追加書類等を提出する際には、封筒の表に氏名、民間奨学金追加書類と記入のうえ、提出願います。</t>
    <rPh sb="1" eb="3">
      <t>ゴジツ</t>
    </rPh>
    <rPh sb="4" eb="6">
      <t>ツイカ</t>
    </rPh>
    <rPh sb="6" eb="8">
      <t>ショルイ</t>
    </rPh>
    <rPh sb="8" eb="9">
      <t>トウ</t>
    </rPh>
    <rPh sb="10" eb="12">
      <t>テイシュツ</t>
    </rPh>
    <rPh sb="14" eb="15">
      <t>サイ</t>
    </rPh>
    <rPh sb="18" eb="20">
      <t>フウトウ</t>
    </rPh>
    <rPh sb="21" eb="22">
      <t>オモテ</t>
    </rPh>
    <rPh sb="23" eb="25">
      <t>シメイ</t>
    </rPh>
    <rPh sb="26" eb="28">
      <t>ミンカン</t>
    </rPh>
    <rPh sb="28" eb="31">
      <t>ショウガクキン</t>
    </rPh>
    <rPh sb="31" eb="33">
      <t>ツイカ</t>
    </rPh>
    <rPh sb="33" eb="35">
      <t>ショルイ</t>
    </rPh>
    <rPh sb="36" eb="38">
      <t>キニュウ</t>
    </rPh>
    <rPh sb="42" eb="44">
      <t>テイシュツ</t>
    </rPh>
    <rPh sb="44" eb="45">
      <t>ネガ</t>
    </rPh>
    <phoneticPr fontId="1"/>
  </si>
  <si>
    <t>提　出　書　類</t>
    <rPh sb="0" eb="1">
      <t>ツツミ</t>
    </rPh>
    <rPh sb="2" eb="3">
      <t>デ</t>
    </rPh>
    <rPh sb="4" eb="5">
      <t>ショ</t>
    </rPh>
    <rPh sb="6" eb="7">
      <t>タグイ</t>
    </rPh>
    <phoneticPr fontId="1"/>
  </si>
  <si>
    <t>高等学校の調査書</t>
    <rPh sb="0" eb="2">
      <t>コウトウ</t>
    </rPh>
    <rPh sb="2" eb="4">
      <t>ガッコウ</t>
    </rPh>
    <rPh sb="5" eb="8">
      <t>チョウサショ</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</si>
  <si>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</si>
  <si>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</si>
  <si>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</si>
  <si>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</si>
  <si>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</si>
  <si>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</si>
  <si>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</si>
  <si>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</si>
  <si>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</si>
  <si>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</si>
  <si>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</si>
  <si>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</si>
  <si>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</si>
  <si>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</si>
  <si>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</si>
  <si>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</si>
  <si>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</si>
  <si>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</si>
  <si>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</si>
  <si>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</si>
  <si>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</si>
  <si>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</si>
  <si>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</si>
  <si>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</si>
  <si>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</si>
  <si>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</si>
  <si>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　　（Ａ）×（Ｂ）</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</si>
  <si>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</si>
  <si>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</si>
  <si>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</si>
  <si>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</si>
  <si>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</si>
  <si>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</si>
  <si>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</si>
  <si>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</si>
  <si>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</si>
  <si>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</si>
  <si>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</si>
  <si>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</si>
  <si>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</si>
  <si>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</si>
  <si>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</si>
  <si>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</si>
  <si>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</si>
  <si>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</si>
  <si>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</si>
  <si>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</si>
  <si>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</si>
  <si>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</si>
  <si>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</si>
  <si>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</si>
  <si>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</si>
  <si>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</si>
  <si>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</si>
  <si>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</si>
  <si>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</si>
  <si>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</si>
  <si>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</si>
  <si>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</si>
  <si>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</si>
  <si>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</si>
  <si>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</si>
  <si>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</si>
  <si>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</si>
  <si>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</si>
  <si>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</si>
  <si>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</si>
  <si>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</si>
  <si>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</si>
  <si>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</si>
  <si>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</si>
  <si>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</si>
  <si>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</si>
  <si>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</si>
  <si>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</si>
  <si>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</si>
  <si>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</si>
  <si>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</si>
  <si>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</si>
  <si>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</si>
  <si>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</si>
  <si>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</si>
  <si>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</si>
  <si>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</si>
  <si>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</si>
  <si>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</si>
  <si>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</si>
  <si>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</si>
  <si>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</si>
  <si>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</si>
  <si>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</si>
  <si>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</si>
  <si>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</si>
  <si>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</si>
  <si>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</si>
  <si>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</si>
  <si>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</si>
  <si>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</si>
  <si>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</si>
  <si>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</si>
  <si>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</si>
  <si>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</si>
  <si>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</si>
  <si>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</si>
  <si>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</si>
  <si>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</si>
  <si>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</si>
  <si>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</si>
  <si>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</si>
  <si>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</si>
  <si>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</si>
  <si>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</si>
  <si>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</si>
  <si>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</si>
  <si>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</si>
  <si>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</si>
  <si>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</si>
  <si>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</si>
  <si>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</si>
  <si>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</si>
  <si>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</si>
  <si>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</si>
  <si>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</si>
  <si>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</si>
  <si>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</si>
  <si>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</si>
  <si>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</si>
  <si>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</si>
  <si>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</si>
  <si>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</si>
  <si>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</si>
  <si>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</si>
  <si>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</si>
  <si>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</si>
  <si>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</si>
  <si>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</si>
  <si>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</si>
  <si>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</si>
  <si>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</si>
  <si>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</si>
  <si>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</si>
  <si>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</si>
  <si>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</si>
  <si>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</si>
  <si>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</si>
  <si>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</si>
  <si>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</si>
  <si>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</si>
  <si>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</si>
  <si>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</si>
  <si>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</si>
  <si>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</si>
  <si>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t>②（令和6年4月現在）</t>
    <rPh sb="2" eb="4">
      <t>レイワ</t>
    </rPh>
    <rPh sb="5" eb="6">
      <t>ネン</t>
    </rPh>
    <rPh sb="6" eb="7">
      <t>ヘイネン</t>
    </rPh>
    <rPh sb="7" eb="8">
      <t>ガツ</t>
    </rPh>
    <rPh sb="8" eb="10">
      <t>ゲンザイ</t>
    </rPh>
    <phoneticPr fontId="1"/>
  </si>
  <si>
    <r>
      <t>受付番号</t>
    </r>
    <r>
      <rPr>
        <sz val="9"/>
        <color theme="1"/>
        <rFont val="HG丸ｺﾞｼｯｸM-PRO"/>
        <family val="3"/>
        <charset val="128"/>
      </rPr>
      <t xml:space="preserve">
（大学使用欄）</t>
    </r>
    <phoneticPr fontId="1"/>
  </si>
  <si>
    <t>①（令和6年3月現在）</t>
    <rPh sb="2" eb="4">
      <t>レイワ</t>
    </rPh>
    <rPh sb="5" eb="6">
      <t>ネン</t>
    </rPh>
    <rPh sb="7" eb="8">
      <t>ガツ</t>
    </rPh>
    <rPh sb="8" eb="10">
      <t>ゲンザイ</t>
    </rPh>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</si>
  <si>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</si>
  <si>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</si>
  <si>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</si>
  <si>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</si>
  <si>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</si>
  <si>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配属研究室名</t>
    <rPh sb="0" eb="6">
      <t>ハイゾクケンキュウシツメイ</t>
    </rPh>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</si>
  <si>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</si>
  <si>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</si>
  <si>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</si>
  <si>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他の奨学金について（令和6年4月現在）</t>
    <rPh sb="0" eb="1">
      <t>タ</t>
    </rPh>
    <rPh sb="2" eb="5">
      <t>ショウガクキン</t>
    </rPh>
    <rPh sb="10" eb="12">
      <t>レイワ</t>
    </rPh>
    <rPh sb="13" eb="14">
      <t>ネン</t>
    </rPh>
    <rPh sb="14" eb="15">
      <t>ヘイネン</t>
    </rPh>
    <rPh sb="15" eb="16">
      <t>ガツ</t>
    </rPh>
    <rPh sb="16" eb="18">
      <t>ゲンザイ</t>
    </rPh>
    <phoneticPr fontId="1"/>
  </si>
  <si>
    <t>（現在の家計状況や、大学でやりたいことなども含めて記入すること。）</t>
    <rPh sb="1" eb="3">
      <t>ゲンザイ</t>
    </rPh>
    <rPh sb="4" eb="6">
      <t>カケイ</t>
    </rPh>
    <rPh sb="6" eb="8">
      <t>ジョウキョウ</t>
    </rPh>
    <rPh sb="10" eb="12">
      <t>ダイガク</t>
    </rPh>
    <rPh sb="22" eb="23">
      <t>フク</t>
    </rPh>
    <rPh sb="25" eb="27">
      <t>キニュウ</t>
    </rPh>
    <phoneticPr fontId="1"/>
  </si>
  <si>
    <t>氏名</t>
    <rPh sb="0" eb="2">
      <t>シメイ</t>
    </rPh>
    <phoneticPr fontId="1"/>
  </si>
  <si>
    <t>続柄</t>
    <rPh sb="0" eb="2">
      <t>ツヅキガラ</t>
    </rPh>
    <phoneticPr fontId="1"/>
  </si>
  <si>
    <r>
      <t>◆地方公共団体又は民間奨学団体の奨学金の状況（</t>
    </r>
    <r>
      <rPr>
        <sz val="10"/>
        <color rgb="FF0070C0"/>
        <rFont val="HG丸ｺﾞｼｯｸM-PRO"/>
        <family val="3"/>
        <charset val="128"/>
      </rPr>
      <t>リーディングプログラム・学振特別研究員等も要回答</t>
    </r>
    <r>
      <rPr>
        <sz val="10"/>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5" eb="37">
      <t>ガクシン</t>
    </rPh>
    <rPh sb="37" eb="39">
      <t>トクベツ</t>
    </rPh>
    <rPh sb="39" eb="42">
      <t>ケンキュウイン</t>
    </rPh>
    <rPh sb="42" eb="43">
      <t>トウ</t>
    </rPh>
    <rPh sb="44" eb="47">
      <t>ヨウカイトウ</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</si>
  <si>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</si>
  <si>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</si>
  <si>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令和6年4月1日現在</t>
    <rPh sb="0" eb="2">
      <t>レイワ</t>
    </rPh>
    <rPh sb="3" eb="4">
      <t>ネン</t>
    </rPh>
    <rPh sb="4" eb="5">
      <t>ヘイネン</t>
    </rPh>
    <rPh sb="5" eb="6">
      <t>ガツ</t>
    </rPh>
    <rPh sb="7" eb="8">
      <t>ニチ</t>
    </rPh>
    <rPh sb="8" eb="10">
      <t>ゲンザイ</t>
    </rPh>
    <phoneticPr fontId="1"/>
  </si>
  <si>
    <r>
      <t xml:space="preserve">学　年
</t>
    </r>
    <r>
      <rPr>
        <sz val="10"/>
        <color rgb="FFFF0000"/>
        <rFont val="HG丸ｺﾞｼｯｸM-PRO"/>
        <family val="3"/>
        <charset val="128"/>
      </rPr>
      <t>令和6</t>
    </r>
    <r>
      <rPr>
        <sz val="9"/>
        <color rgb="FFFF0000"/>
        <rFont val="HG丸ｺﾞｼｯｸM-PRO"/>
        <family val="3"/>
        <charset val="128"/>
      </rPr>
      <t>年
4月1日現在</t>
    </r>
    <rPh sb="0" eb="1">
      <t>ガク</t>
    </rPh>
    <rPh sb="2" eb="3">
      <t>ネン</t>
    </rPh>
    <rPh sb="4" eb="6">
      <t>レイワ</t>
    </rPh>
    <rPh sb="7" eb="8">
      <t>ネン</t>
    </rPh>
    <rPh sb="10" eb="11">
      <t>ガツ</t>
    </rPh>
    <rPh sb="12" eb="13">
      <t>ニチ</t>
    </rPh>
    <rPh sb="13" eb="15">
      <t>ゲンザイ</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</si>
  <si>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</si>
  <si>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</si>
  <si>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</si>
  <si>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</si>
  <si>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</si>
  <si>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</si>
  <si>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</si>
  <si>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</si>
  <si>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</si>
  <si>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</si>
  <si>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</si>
  <si>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</si>
  <si>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</si>
  <si>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</si>
  <si>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</si>
  <si>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</si>
  <si>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</si>
  <si>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</si>
  <si>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</si>
  <si>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</si>
  <si>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</si>
  <si>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</si>
  <si>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</si>
  <si>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</si>
  <si>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</si>
  <si>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r>
      <t xml:space="preserve">本人の連絡先
</t>
    </r>
    <r>
      <rPr>
        <sz val="8"/>
        <color rgb="FFFF0000"/>
        <rFont val="HG丸ｺﾞｼｯｸM-PRO"/>
        <family val="3"/>
        <charset val="128"/>
      </rPr>
      <t>（令和6年4月1日現在）</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23" eb="26">
      <t>ザイガクセイ</t>
    </rPh>
    <rPh sb="28" eb="30">
      <t>レンラク</t>
    </rPh>
    <rPh sb="38" eb="39">
      <t>オコナ</t>
    </rPh>
    <rPh sb="43" eb="45">
      <t>キホン</t>
    </rPh>
    <phoneticPr fontId="1"/>
  </si>
  <si>
    <r>
      <rPr>
        <b/>
        <u/>
        <sz val="14"/>
        <color rgb="FFFF0000"/>
        <rFont val="HG丸ｺﾞｼｯｸM-PRO"/>
        <family val="3"/>
        <charset val="128"/>
      </rPr>
      <t>＊書類提出後、奨学金が不要となった場合は、速やかにその旨届け出てください。</t>
    </r>
    <r>
      <rPr>
        <sz val="10"/>
        <color theme="1"/>
        <rFont val="HG丸ｺﾞｼｯｸM-PRO"/>
        <family val="3"/>
        <charset val="128"/>
      </rPr>
      <t xml:space="preserve">
</t>
    </r>
    <r>
      <rPr>
        <sz val="14"/>
        <color theme="1"/>
        <rFont val="HG丸ｺﾞｼｯｸM-PRO"/>
        <family val="3"/>
        <charset val="128"/>
      </rPr>
      <t>＊届け出なく選考・推薦後に辞退すると、他の奨学金希望者に多大な迷惑となります。</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</si>
  <si>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</si>
  <si>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</si>
  <si>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</si>
  <si>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</si>
  <si>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</si>
  <si>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</si>
  <si>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</si>
  <si>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</si>
  <si>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</si>
  <si>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</si>
  <si>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</si>
  <si>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</si>
  <si>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</si>
  <si>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また、本学から推薦しても、採否は財団が決定します。</t>
    <rPh sb="3" eb="5">
      <t>ホンガク</t>
    </rPh>
    <rPh sb="7" eb="9">
      <t>スイセン</t>
    </rPh>
    <rPh sb="13" eb="15">
      <t>サイヒ</t>
    </rPh>
    <rPh sb="16" eb="18">
      <t>ザイダン</t>
    </rPh>
    <rPh sb="19" eb="21">
      <t>ケッテイ</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</si>
  <si>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</si>
  <si>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</si>
  <si>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</si>
  <si>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</si>
  <si>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成績証明書
※教職課程等の卒業要件外科目や認定・合格科目を除いた、全科目の成績が揃っているもの</t>
    <rPh sb="0" eb="2">
      <t>セイセキ</t>
    </rPh>
    <rPh sb="2" eb="5">
      <t>ショウメイショ</t>
    </rPh>
    <rPh sb="7" eb="9">
      <t>キョウショク</t>
    </rPh>
    <rPh sb="9" eb="11">
      <t>カテイ</t>
    </rPh>
    <rPh sb="11" eb="12">
      <t>トウ</t>
    </rPh>
    <rPh sb="13" eb="15">
      <t>ソツギョウ</t>
    </rPh>
    <rPh sb="15" eb="17">
      <t>ヨウケン</t>
    </rPh>
    <rPh sb="17" eb="18">
      <t>ソト</t>
    </rPh>
    <rPh sb="18" eb="20">
      <t>カモク</t>
    </rPh>
    <rPh sb="21" eb="23">
      <t>ニンテイ</t>
    </rPh>
    <rPh sb="24" eb="26">
      <t>ゴウカク</t>
    </rPh>
    <rPh sb="26" eb="28">
      <t>カモク</t>
    </rPh>
    <rPh sb="29" eb="30">
      <t>ノゾ</t>
    </rPh>
    <rPh sb="33" eb="34">
      <t>ゼン</t>
    </rPh>
    <rPh sb="34" eb="36">
      <t>カモク</t>
    </rPh>
    <rPh sb="37" eb="39">
      <t>セイセキ</t>
    </rPh>
    <rPh sb="40" eb="41">
      <t>ソロ</t>
    </rPh>
    <phoneticPr fontId="1"/>
  </si>
  <si>
    <r>
      <rPr>
        <sz val="10"/>
        <color rgb="FFFF0000"/>
        <rFont val="HG丸ｺﾞｼｯｸM-PRO"/>
        <family val="3"/>
        <charset val="128"/>
      </rPr>
      <t>令和5年度（4年分）</t>
    </r>
    <r>
      <rPr>
        <sz val="10"/>
        <color theme="1"/>
        <rFont val="HG丸ｺﾞｼｯｸM-PRO"/>
        <family val="3"/>
        <charset val="128"/>
      </rPr>
      <t>課税証明書（所得証明書〔所得がなければ非課税証明書〕）
（就学者・未就学児を除く家族全員分・コピーは不可）</t>
    </r>
    <rPh sb="0" eb="2">
      <t>レイワ</t>
    </rPh>
    <rPh sb="3" eb="5">
      <t>ネンド</t>
    </rPh>
    <rPh sb="7" eb="9">
      <t>ネンブン</t>
    </rPh>
    <rPh sb="10" eb="12">
      <t>カゼイ</t>
    </rPh>
    <rPh sb="12" eb="15">
      <t>ショウメイショ</t>
    </rPh>
    <rPh sb="16" eb="18">
      <t>ショトク</t>
    </rPh>
    <rPh sb="18" eb="21">
      <t>ショウメイショ</t>
    </rPh>
    <rPh sb="22" eb="24">
      <t>ショトク</t>
    </rPh>
    <rPh sb="29" eb="32">
      <t>ヒカゼイ</t>
    </rPh>
    <rPh sb="32" eb="35">
      <t>ショウメイショ</t>
    </rPh>
    <rPh sb="39" eb="42">
      <t>シュウガクシャ</t>
    </rPh>
    <rPh sb="43" eb="47">
      <t>ミシュウガクジ</t>
    </rPh>
    <rPh sb="48" eb="49">
      <t>ノゾ</t>
    </rPh>
    <rPh sb="50" eb="52">
      <t>カゾク</t>
    </rPh>
    <rPh sb="52" eb="54">
      <t>ゼンイン</t>
    </rPh>
    <rPh sb="54" eb="55">
      <t>ブン</t>
    </rPh>
    <rPh sb="60" eb="62">
      <t>フカ</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</si>
  <si>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</si>
  <si>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</si>
  <si>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r>
      <t xml:space="preserve">【給与所得者の家族がいる場合】
</t>
    </r>
    <r>
      <rPr>
        <sz val="10"/>
        <color rgb="FFFF0000"/>
        <rFont val="HG丸ｺﾞｼｯｸM-PRO"/>
        <family val="3"/>
        <charset val="128"/>
      </rPr>
      <t>令和5年分</t>
    </r>
    <r>
      <rPr>
        <sz val="10"/>
        <color theme="1"/>
        <rFont val="HG丸ｺﾞｼｯｸM-PRO"/>
        <family val="3"/>
        <charset val="128"/>
      </rPr>
      <t>給与所得の源泉徴収票（写）
※Ａ４サイズの紙に、原寸大でコピーして提出のこと</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rPh sb="42" eb="43">
      <t>カミ</t>
    </rPh>
    <rPh sb="45" eb="48">
      <t>ゲンスンダイ</t>
    </rPh>
    <rPh sb="54" eb="56">
      <t>テイシュツ</t>
    </rPh>
    <phoneticPr fontId="1"/>
  </si>
  <si>
    <r>
      <t xml:space="preserve">【給与所得者以外の収入、又は複数の収入がある家族がいる場合】
</t>
    </r>
    <r>
      <rPr>
        <sz val="10"/>
        <color rgb="FFFF0000"/>
        <rFont val="HG丸ｺﾞｼｯｸM-PRO"/>
        <family val="3"/>
        <charset val="128"/>
      </rPr>
      <t>令和5年分</t>
    </r>
    <r>
      <rPr>
        <sz val="10"/>
        <color theme="1"/>
        <rFont val="HG丸ｺﾞｼｯｸM-PRO"/>
        <family val="3"/>
        <charset val="128"/>
      </rPr>
      <t>確定申告書控（第１表及び第２表）（写）
※受付印のあるもの（電子申告の場合は、受付番号が記載されたもの）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ウケツケ</t>
    </rPh>
    <rPh sb="59" eb="60">
      <t>イン</t>
    </rPh>
    <rPh sb="66" eb="68">
      <t>デンシ</t>
    </rPh>
    <rPh sb="68" eb="70">
      <t>シンコク</t>
    </rPh>
    <rPh sb="71" eb="73">
      <t>バアイ</t>
    </rPh>
    <rPh sb="75" eb="77">
      <t>ウケツケ</t>
    </rPh>
    <rPh sb="77" eb="79">
      <t>バンゴウ</t>
    </rPh>
    <rPh sb="80" eb="82">
      <t>キサイ</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</si>
  <si>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</si>
  <si>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</si>
  <si>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</si>
  <si>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</si>
  <si>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</si>
  <si>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r>
      <t>◆</t>
    </r>
    <r>
      <rPr>
        <u/>
        <sz val="11"/>
        <color theme="1"/>
        <rFont val="HG丸ｺﾞｼｯｸM-PRO"/>
        <family val="3"/>
        <charset val="128"/>
      </rPr>
      <t>発行日の都合等により、令和5年度末までに履修した全ての科目の成績が記載された『成績証明書』が提出できない場合、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</si>
  <si>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</si>
  <si>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</si>
  <si>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</si>
  <si>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</si>
  <si>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</si>
  <si>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　私は、奨学生に採用された場合の義務を十分理解したうえで、次のとおり民間団体等奨学生候補者の登録を申請します。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5">
      <t>コウホシャ</t>
    </rPh>
    <rPh sb="46" eb="48">
      <t>トウロク</t>
    </rPh>
    <rPh sb="49" eb="51">
      <t>シンセイ</t>
    </rPh>
    <phoneticPr fontId="1"/>
  </si>
  <si>
    <r>
      <t xml:space="preserve">所　属
</t>
    </r>
    <r>
      <rPr>
        <b/>
        <sz val="8"/>
        <color rgb="FF00B0F0"/>
        <rFont val="HG丸ｺﾞｼｯｸM-PRO"/>
        <family val="3"/>
        <charset val="128"/>
      </rPr>
      <t>（令和６年３月時点）</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</si>
  <si>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（令和６年４月現在）</t>
    </r>
    <rPh sb="0" eb="1">
      <t>ショ</t>
    </rPh>
    <rPh sb="2" eb="3">
      <t>ゾク</t>
    </rPh>
    <rPh sb="5" eb="7">
      <t>レイワ</t>
    </rPh>
    <rPh sb="8" eb="9">
      <t>ネン</t>
    </rPh>
    <rPh sb="10" eb="11">
      <t>ガツ</t>
    </rPh>
    <rPh sb="11" eb="13">
      <t>ゲンザイ</t>
    </rPh>
    <phoneticPr fontId="1"/>
  </si>
  <si>
    <r>
      <t xml:space="preserve">学　年
</t>
    </r>
    <r>
      <rPr>
        <b/>
        <sz val="8"/>
        <color rgb="FFFF0000"/>
        <rFont val="HG丸ｺﾞｼｯｸM-PRO"/>
        <family val="3"/>
        <charset val="128"/>
      </rPr>
      <t>（令和６年４月
現在）</t>
    </r>
    <rPh sb="0" eb="1">
      <t>ガク</t>
    </rPh>
    <rPh sb="2" eb="3">
      <t>ネン</t>
    </rPh>
    <rPh sb="5" eb="7">
      <t>レイワ</t>
    </rPh>
    <rPh sb="8" eb="9">
      <t>ネン</t>
    </rPh>
    <phoneticPr fontId="1"/>
  </si>
  <si>
    <r>
      <t xml:space="preserve">生年月日、年齢
</t>
    </r>
    <r>
      <rPr>
        <b/>
        <sz val="8"/>
        <color rgb="FFFF0000"/>
        <rFont val="HG丸ｺﾞｼｯｸM-PRO"/>
        <family val="3"/>
        <charset val="128"/>
      </rPr>
      <t>（令和６年４月
現在）</t>
    </r>
    <rPh sb="0" eb="2">
      <t>セイネン</t>
    </rPh>
    <rPh sb="2" eb="4">
      <t>ガッピ</t>
    </rPh>
    <rPh sb="5" eb="7">
      <t>ネンレイ</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</si>
  <si>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</si>
  <si>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</si>
  <si>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</si>
  <si>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合計</t>
    <rPh sb="0" eb="2">
      <t>ゴウケイ</t>
    </rPh>
    <phoneticPr fontId="1"/>
  </si>
  <si>
    <t>給与以外</t>
    <rPh sb="0" eb="4">
      <t>キュウヨイガイ</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</si>
  <si>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</si>
  <si>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</si>
  <si>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</si>
  <si>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</si>
  <si>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</si>
  <si>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</si>
  <si>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</si>
  <si>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</si>
  <si>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60"/>
  </si>
  <si>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60"/>
  </si>
  <si>
    <t>・使用年月ではなく、実際に支払った月について各項目に記入してください。</t>
    <rPh sb="1" eb="3">
      <t>シヨウ</t>
    </rPh>
    <rPh sb="3" eb="5">
      <t>ネンゲツ</t>
    </rPh>
    <rPh sb="10" eb="12">
      <t>ジッサイ</t>
    </rPh>
    <rPh sb="13" eb="15">
      <t>シハラ</t>
    </rPh>
    <rPh sb="17" eb="18">
      <t>ツキ</t>
    </rPh>
    <rPh sb="22" eb="25">
      <t>カクコウモク</t>
    </rPh>
    <rPh sb="26" eb="28">
      <t>キニュウ</t>
    </rPh>
    <phoneticPr fontId="60"/>
  </si>
  <si>
    <t>主たる家計支持者の</t>
    <rPh sb="0" eb="1">
      <t>シュ</t>
    </rPh>
    <rPh sb="3" eb="5">
      <t>カケイ</t>
    </rPh>
    <rPh sb="5" eb="8">
      <t>シジシャ</t>
    </rPh>
    <phoneticPr fontId="60"/>
  </si>
  <si>
    <t>氏　　名</t>
    <rPh sb="0" eb="1">
      <t>シ</t>
    </rPh>
    <rPh sb="3" eb="4">
      <t>メイ</t>
    </rPh>
    <phoneticPr fontId="60"/>
  </si>
  <si>
    <t>自宅住所</t>
    <rPh sb="0" eb="2">
      <t>ジタク</t>
    </rPh>
    <rPh sb="2" eb="4">
      <t>ジュウショ</t>
    </rPh>
    <phoneticPr fontId="60"/>
  </si>
  <si>
    <t>別居先住所</t>
    <rPh sb="0" eb="2">
      <t>ベッキョ</t>
    </rPh>
    <rPh sb="2" eb="3">
      <t>サキ</t>
    </rPh>
    <rPh sb="3" eb="5">
      <t>ジュウショ</t>
    </rPh>
    <phoneticPr fontId="60"/>
  </si>
  <si>
    <t>支払年月</t>
    <rPh sb="0" eb="2">
      <t>シハライ</t>
    </rPh>
    <rPh sb="2" eb="3">
      <t>トシ</t>
    </rPh>
    <rPh sb="3" eb="4">
      <t>ツキ</t>
    </rPh>
    <phoneticPr fontId="60"/>
  </si>
  <si>
    <t>住居費</t>
    <rPh sb="0" eb="3">
      <t>ジュウキョヒ</t>
    </rPh>
    <phoneticPr fontId="60"/>
  </si>
  <si>
    <t>電気料金</t>
    <rPh sb="0" eb="2">
      <t>デンキ</t>
    </rPh>
    <rPh sb="2" eb="4">
      <t>リョウキン</t>
    </rPh>
    <phoneticPr fontId="60"/>
  </si>
  <si>
    <t>ガス料金</t>
    <rPh sb="2" eb="4">
      <t>リョウキン</t>
    </rPh>
    <phoneticPr fontId="60"/>
  </si>
  <si>
    <t>水道料金</t>
    <rPh sb="0" eb="2">
      <t>スイドウ</t>
    </rPh>
    <rPh sb="2" eb="4">
      <t>リョウキン</t>
    </rPh>
    <phoneticPr fontId="60"/>
  </si>
  <si>
    <t>その他</t>
    <rPh sb="2" eb="3">
      <t>ホカ</t>
    </rPh>
    <phoneticPr fontId="60"/>
  </si>
  <si>
    <t>年</t>
    <rPh sb="0" eb="1">
      <t>ネン</t>
    </rPh>
    <phoneticPr fontId="60"/>
  </si>
  <si>
    <t>月</t>
    <rPh sb="0" eb="1">
      <t>ガツ</t>
    </rPh>
    <phoneticPr fontId="60"/>
  </si>
  <si>
    <t>大学記入欄</t>
    <rPh sb="0" eb="2">
      <t>ダイガク</t>
    </rPh>
    <rPh sb="2" eb="4">
      <t>キニュウ</t>
    </rPh>
    <rPh sb="4" eb="5">
      <t>ラン</t>
    </rPh>
    <phoneticPr fontId="60"/>
  </si>
  <si>
    <t>小　　計</t>
    <rPh sb="0" eb="1">
      <t>ショウ</t>
    </rPh>
    <rPh sb="3" eb="4">
      <t>ケイ</t>
    </rPh>
    <phoneticPr fontId="60"/>
  </si>
  <si>
    <t>合　計</t>
    <rPh sb="0" eb="1">
      <t>ゴウ</t>
    </rPh>
    <rPh sb="2" eb="3">
      <t>ケイ</t>
    </rPh>
    <phoneticPr fontId="60"/>
  </si>
  <si>
    <t>・各月の金額をExcelにご入力ください。金額は自動計算されます。</t>
    <rPh sb="21" eb="23">
      <t>キンガク</t>
    </rPh>
    <phoneticPr fontId="60"/>
  </si>
  <si>
    <t>・使用年月ではなく、実際に支払った月について各項目に記入してください。</t>
    <phoneticPr fontId="60"/>
  </si>
  <si>
    <t>・診断書（写し）と領収書（写し可、但し診断内容に関係のないものは除く）と一緒に提出してください。</t>
    <rPh sb="1" eb="4">
      <t>シンダンショ</t>
    </rPh>
    <rPh sb="5" eb="6">
      <t>ウツ</t>
    </rPh>
    <rPh sb="9" eb="12">
      <t>リョウシュウショ</t>
    </rPh>
    <rPh sb="13" eb="14">
      <t>ウツ</t>
    </rPh>
    <rPh sb="15" eb="16">
      <t>カ</t>
    </rPh>
    <rPh sb="17" eb="18">
      <t>タダ</t>
    </rPh>
    <rPh sb="19" eb="21">
      <t>シンダン</t>
    </rPh>
    <rPh sb="21" eb="23">
      <t>ナイヨウ</t>
    </rPh>
    <rPh sb="24" eb="26">
      <t>カンケイ</t>
    </rPh>
    <rPh sb="32" eb="33">
      <t>ノゾ</t>
    </rPh>
    <rPh sb="36" eb="38">
      <t>イッショ</t>
    </rPh>
    <rPh sb="39" eb="41">
      <t>テイシュツ</t>
    </rPh>
    <phoneticPr fontId="60"/>
  </si>
  <si>
    <t>・複数の診療機関を受診されている場合は、本紙をコピーし、病気別、病院別に療養費算出表を作成してください。</t>
    <rPh sb="39" eb="41">
      <t>サンシュツ</t>
    </rPh>
    <rPh sb="41" eb="42">
      <t>ヒョウ</t>
    </rPh>
    <phoneticPr fontId="60"/>
  </si>
  <si>
    <t>療　養　費　算　出　表</t>
    <rPh sb="0" eb="1">
      <t>イヤス</t>
    </rPh>
    <rPh sb="2" eb="3">
      <t>マモル</t>
    </rPh>
    <rPh sb="4" eb="5">
      <t>ヒ</t>
    </rPh>
    <rPh sb="6" eb="7">
      <t>サン</t>
    </rPh>
    <rPh sb="8" eb="9">
      <t>デ</t>
    </rPh>
    <rPh sb="10" eb="11">
      <t>ヒョウ</t>
    </rPh>
    <phoneticPr fontId="60"/>
  </si>
  <si>
    <t>療養者氏名</t>
    <rPh sb="0" eb="2">
      <t>リョウヨウ</t>
    </rPh>
    <rPh sb="2" eb="3">
      <t>シャ</t>
    </rPh>
    <rPh sb="3" eb="5">
      <t>シメイ</t>
    </rPh>
    <phoneticPr fontId="60"/>
  </si>
  <si>
    <t>病院名</t>
    <rPh sb="0" eb="2">
      <t>ビョウイン</t>
    </rPh>
    <rPh sb="2" eb="3">
      <t>メイ</t>
    </rPh>
    <phoneticPr fontId="60"/>
  </si>
  <si>
    <t>①入院分</t>
    <rPh sb="1" eb="3">
      <t>ニュウイン</t>
    </rPh>
    <rPh sb="3" eb="4">
      <t>ブン</t>
    </rPh>
    <phoneticPr fontId="60"/>
  </si>
  <si>
    <t>②外来分</t>
    <rPh sb="1" eb="3">
      <t>ガイライ</t>
    </rPh>
    <rPh sb="3" eb="4">
      <t>ブン</t>
    </rPh>
    <phoneticPr fontId="60"/>
  </si>
  <si>
    <t>③介護サービス
（自己負担分）</t>
    <rPh sb="1" eb="3">
      <t>カイゴ</t>
    </rPh>
    <rPh sb="9" eb="11">
      <t>ジコ</t>
    </rPh>
    <rPh sb="11" eb="13">
      <t>フタン</t>
    </rPh>
    <rPh sb="13" eb="14">
      <t>ブン</t>
    </rPh>
    <phoneticPr fontId="60"/>
  </si>
  <si>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60"/>
  </si>
  <si>
    <t>計</t>
    <rPh sb="0" eb="1">
      <t>ケイ</t>
    </rPh>
    <phoneticPr fontId="60"/>
  </si>
  <si>
    <t>控除の対象となる費目は次のとおりです。</t>
    <rPh sb="0" eb="2">
      <t>コウジョ</t>
    </rPh>
    <rPh sb="3" eb="5">
      <t>タイショウ</t>
    </rPh>
    <rPh sb="8" eb="10">
      <t>ヒモク</t>
    </rPh>
    <rPh sb="11" eb="12">
      <t>ツギ</t>
    </rPh>
    <phoneticPr fontId="61"/>
  </si>
  <si>
    <t>ア．</t>
    <phoneticPr fontId="60"/>
  </si>
  <si>
    <t>医師又は、歯科医師への診療・治療費</t>
  </si>
  <si>
    <t>イ．</t>
    <phoneticPr fontId="60"/>
  </si>
  <si>
    <t>病院、診療所への入院費用</t>
  </si>
  <si>
    <t>　</t>
    <phoneticPr fontId="60"/>
  </si>
  <si>
    <t>ウ．</t>
    <phoneticPr fontId="60"/>
  </si>
  <si>
    <t>マッサージ師、鍼灸師、柔道整復師などの治療費</t>
  </si>
  <si>
    <t>エ．</t>
    <phoneticPr fontId="60"/>
  </si>
  <si>
    <t>看護人に対して支払う費用（看護人に対する賄い費を含む）</t>
  </si>
  <si>
    <t>オ．</t>
    <phoneticPr fontId="60"/>
  </si>
  <si>
    <t>治療又は、療養のための医薬品費</t>
  </si>
  <si>
    <t>カ．</t>
    <phoneticPr fontId="60"/>
  </si>
  <si>
    <t>病院、診療所に通院するための交通費（必要不可欠と認められたものに限る）</t>
  </si>
  <si>
    <t>キ．</t>
    <phoneticPr fontId="60"/>
  </si>
  <si>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</si>
  <si>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</si>
  <si>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61"/>
  </si>
  <si>
    <t>◆領収書（写）は最近１年以内のもので、月ごとにA4判用紙に貼付けし、合計金額を記入してください。</t>
    <rPh sb="25" eb="26">
      <t>ハン</t>
    </rPh>
    <phoneticPr fontId="60"/>
  </si>
  <si>
    <t>◆領収書が月ごとに並んでいない、合計金額の記入がない場合、受理しかねますのでご了承ください。</t>
    <phoneticPr fontId="60"/>
  </si>
  <si>
    <t>◆補填される金額があり、④に記入する場合、振込み通知書の写しも添付してください。</t>
    <phoneticPr fontId="60"/>
  </si>
  <si>
    <t>その他　該当者がいる場合に提出が必要な書類（Ｐ.12-13証明書類一覧参照）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</si>
  <si>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r>
      <t>・各月の金額をExcelにご入力ください。金額は自動計算されます（</t>
    </r>
    <r>
      <rPr>
        <b/>
        <u/>
        <sz val="9"/>
        <rFont val="HG丸ｺﾞｼｯｸM-PRO"/>
        <family val="3"/>
        <charset val="128"/>
      </rPr>
      <t>上限は71万円です。</t>
    </r>
    <r>
      <rPr>
        <sz val="9"/>
        <rFont val="HG丸ｺﾞｼｯｸM-PRO"/>
        <family val="3"/>
        <charset val="128"/>
      </rPr>
      <t>）。</t>
    </r>
    <rPh sb="1" eb="3">
      <t>カクゲツ</t>
    </rPh>
    <rPh sb="4" eb="6">
      <t>キンガク</t>
    </rPh>
    <rPh sb="14" eb="16">
      <t>ニュウリョク</t>
    </rPh>
    <rPh sb="21" eb="23">
      <t>キンガク</t>
    </rPh>
    <rPh sb="23" eb="24">
      <t>サンガク</t>
    </rPh>
    <rPh sb="24" eb="26">
      <t>ジドウ</t>
    </rPh>
    <rPh sb="26" eb="28">
      <t>ケイサン</t>
    </rPh>
    <rPh sb="33" eb="35">
      <t>ジョウゲン</t>
    </rPh>
    <rPh sb="38" eb="40">
      <t>マンエン</t>
    </rPh>
    <phoneticPr fontId="60"/>
  </si>
  <si>
    <r>
      <t>・</t>
    </r>
    <r>
      <rPr>
        <sz val="9"/>
        <color rgb="FFFF0000"/>
        <rFont val="HG丸ｺﾞｼｯｸM-PRO"/>
        <family val="3"/>
        <charset val="128"/>
      </rPr>
      <t>出願前12ヶ月以内分の領収書（写）</t>
    </r>
    <r>
      <rPr>
        <sz val="9"/>
        <rFont val="HG丸ｺﾞｼｯｸM-PRO"/>
        <family val="3"/>
        <charset val="128"/>
      </rPr>
      <t>により算出してください。併せて</t>
    </r>
    <r>
      <rPr>
        <sz val="9"/>
        <color rgb="FFFF0000"/>
        <rFont val="HG丸ｺﾞｼｯｸM-PRO"/>
        <family val="3"/>
        <charset val="128"/>
      </rPr>
      <t>算出に使用した領収書（写）を添付</t>
    </r>
    <r>
      <rPr>
        <sz val="9"/>
        <rFont val="HG丸ｺﾞｼｯｸM-PRO"/>
        <family val="3"/>
        <charset val="128"/>
      </rPr>
      <t>してください。</t>
    </r>
    <rPh sb="1" eb="3">
      <t>シュツガン</t>
    </rPh>
    <rPh sb="3" eb="4">
      <t>マエ</t>
    </rPh>
    <rPh sb="7" eb="8">
      <t>ゲツ</t>
    </rPh>
    <rPh sb="8" eb="10">
      <t>イナイ</t>
    </rPh>
    <rPh sb="10" eb="11">
      <t>ブン</t>
    </rPh>
    <rPh sb="12" eb="15">
      <t>リョウシュウショ</t>
    </rPh>
    <rPh sb="16" eb="17">
      <t>ウツ</t>
    </rPh>
    <rPh sb="21" eb="23">
      <t>サンシュツ</t>
    </rPh>
    <rPh sb="30" eb="31">
      <t>アワ</t>
    </rPh>
    <rPh sb="33" eb="35">
      <t>サンシュツ</t>
    </rPh>
    <rPh sb="36" eb="38">
      <t>シヨウ</t>
    </rPh>
    <rPh sb="40" eb="43">
      <t>リョウシュウショ</t>
    </rPh>
    <rPh sb="44" eb="45">
      <t>ウツ</t>
    </rPh>
    <rPh sb="47" eb="49">
      <t>テンプ</t>
    </rPh>
    <phoneticPr fontId="60"/>
  </si>
  <si>
    <r>
      <t>・別居経費として控除が受けられる範囲は、</t>
    </r>
    <r>
      <rPr>
        <sz val="9"/>
        <color rgb="FFFF0000"/>
        <rFont val="HG丸ｺﾞｼｯｸM-PRO"/>
        <family val="3"/>
        <charset val="128"/>
      </rPr>
      <t>別居者が負担している住居費・光熱水料及び出願前12ヶ月以内の転居</t>
    </r>
    <r>
      <rPr>
        <sz val="9"/>
        <rFont val="HG丸ｺﾞｼｯｸM-PRO"/>
        <family val="3"/>
        <charset val="128"/>
      </rPr>
      <t xml:space="preserve">
　</t>
    </r>
    <r>
      <rPr>
        <sz val="9"/>
        <color rgb="FFFF0000"/>
        <rFont val="HG丸ｺﾞｼｯｸM-PRO"/>
        <family val="3"/>
        <charset val="128"/>
      </rPr>
      <t>の際に購入した家具等</t>
    </r>
    <r>
      <rPr>
        <sz val="9"/>
        <rFont val="HG丸ｺﾞｼｯｸM-PRO"/>
        <family val="3"/>
        <charset val="128"/>
      </rPr>
      <t>の費用です。（電話料・賄い費等は控除対象とはなりません。）</t>
    </r>
    <rPh sb="1" eb="3">
      <t>ベッキョ</t>
    </rPh>
    <rPh sb="3" eb="5">
      <t>ケイヒ</t>
    </rPh>
    <rPh sb="8" eb="10">
      <t>コウジョ</t>
    </rPh>
    <rPh sb="11" eb="12">
      <t>ウ</t>
    </rPh>
    <rPh sb="16" eb="18">
      <t>ハンイ</t>
    </rPh>
    <rPh sb="20" eb="22">
      <t>ベッキョ</t>
    </rPh>
    <rPh sb="22" eb="23">
      <t>シャ</t>
    </rPh>
    <rPh sb="24" eb="26">
      <t>フタン</t>
    </rPh>
    <rPh sb="30" eb="33">
      <t>ジュウキョヒ</t>
    </rPh>
    <rPh sb="34" eb="36">
      <t>コウネツ</t>
    </rPh>
    <rPh sb="36" eb="37">
      <t>スイ</t>
    </rPh>
    <rPh sb="37" eb="38">
      <t>リョウ</t>
    </rPh>
    <rPh sb="38" eb="39">
      <t>オヨ</t>
    </rPh>
    <rPh sb="40" eb="42">
      <t>シュツガン</t>
    </rPh>
    <rPh sb="42" eb="43">
      <t>マエ</t>
    </rPh>
    <rPh sb="46" eb="47">
      <t>ゲツ</t>
    </rPh>
    <rPh sb="47" eb="49">
      <t>イナイ</t>
    </rPh>
    <rPh sb="50" eb="52">
      <t>テンキョ</t>
    </rPh>
    <rPh sb="55" eb="56">
      <t>サイ</t>
    </rPh>
    <rPh sb="57" eb="59">
      <t>コウニュウ</t>
    </rPh>
    <rPh sb="61" eb="63">
      <t>カグ</t>
    </rPh>
    <rPh sb="63" eb="64">
      <t>トウ</t>
    </rPh>
    <rPh sb="65" eb="67">
      <t>ヒヨウ</t>
    </rPh>
    <rPh sb="71" eb="73">
      <t>デンワ</t>
    </rPh>
    <rPh sb="73" eb="74">
      <t>リョウ</t>
    </rPh>
    <rPh sb="75" eb="76">
      <t>マカナ</t>
    </rPh>
    <rPh sb="77" eb="78">
      <t>ヒ</t>
    </rPh>
    <rPh sb="78" eb="79">
      <t>トウ</t>
    </rPh>
    <rPh sb="80" eb="82">
      <t>コウジョ</t>
    </rPh>
    <rPh sb="82" eb="84">
      <t>タイショウ</t>
    </rPh>
    <phoneticPr fontId="60"/>
  </si>
  <si>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60"/>
  </si>
  <si>
    <r>
      <t>・</t>
    </r>
    <r>
      <rPr>
        <sz val="10"/>
        <color rgb="FFFF0000"/>
        <rFont val="HG丸ｺﾞｼｯｸM-PRO"/>
        <family val="3"/>
        <charset val="128"/>
      </rPr>
      <t>出願時現在において、６ヶ月以上の長期療養中の者</t>
    </r>
    <r>
      <rPr>
        <sz val="10"/>
        <rFont val="HG丸ｺﾞｼｯｸM-PRO"/>
        <family val="3"/>
        <charset val="128"/>
      </rPr>
      <t>が対象となります。</t>
    </r>
    <phoneticPr fontId="60"/>
  </si>
  <si>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60"/>
  </si>
  <si>
    <t>健康保険の種類：</t>
    <rPh sb="0" eb="2">
      <t>ケンコウ</t>
    </rPh>
    <rPh sb="2" eb="4">
      <t>ホケン</t>
    </rPh>
    <rPh sb="5" eb="7">
      <t>シュルイ</t>
    </rPh>
    <phoneticPr fontId="60"/>
  </si>
  <si>
    <t>選択</t>
    <rPh sb="0" eb="2">
      <t>センタク</t>
    </rPh>
    <phoneticPr fontId="1"/>
  </si>
  <si>
    <t>☆該当する保険を選択してください。</t>
    <rPh sb="1" eb="3">
      <t>ガイトウ</t>
    </rPh>
    <rPh sb="5" eb="7">
      <t>ホケン</t>
    </rPh>
    <rPh sb="8" eb="10">
      <t>センタク</t>
    </rPh>
    <phoneticPr fontId="60"/>
  </si>
  <si>
    <r>
      <t>・</t>
    </r>
    <r>
      <rPr>
        <b/>
        <u/>
        <sz val="9"/>
        <rFont val="HG丸ｺﾞｼｯｸM-PRO"/>
        <family val="3"/>
        <charset val="128"/>
      </rPr>
      <t>主たる家計支持者が別居</t>
    </r>
    <r>
      <rPr>
        <sz val="9"/>
        <rFont val="HG丸ｺﾞｼｯｸM-PRO"/>
        <family val="3"/>
        <charset val="128"/>
      </rPr>
      <t>している（単身赴任等）場合のみに作成してください。</t>
    </r>
    <rPh sb="23" eb="25">
      <t>バアイ</t>
    </rPh>
    <rPh sb="28" eb="30">
      <t>サクセイ</t>
    </rPh>
    <phoneticPr fontId="1"/>
  </si>
  <si>
    <r>
      <t>・</t>
    </r>
    <r>
      <rPr>
        <b/>
        <u/>
        <sz val="10"/>
        <rFont val="HG丸ｺﾞｼｯｸM-PRO"/>
        <family val="3"/>
        <charset val="128"/>
      </rPr>
      <t>長期療養者がいる場合のみ</t>
    </r>
    <r>
      <rPr>
        <sz val="10"/>
        <rFont val="HG丸ｺﾞｼｯｸM-PRO"/>
        <family val="3"/>
        <charset val="128"/>
      </rPr>
      <t>に作成してください。</t>
    </r>
    <rPh sb="1" eb="6">
      <t>チョウキリョウヨウシャ</t>
    </rPh>
    <rPh sb="9" eb="11">
      <t>バアイ</t>
    </rPh>
    <rPh sb="14" eb="16">
      <t>サクセイ</t>
    </rPh>
    <phoneticPr fontId="1"/>
  </si>
  <si>
    <r>
      <t>年齢</t>
    </r>
    <r>
      <rPr>
        <sz val="8"/>
        <color theme="1"/>
        <rFont val="HG丸ｺﾞｼｯｸM-PRO"/>
        <family val="3"/>
        <charset val="128"/>
      </rPr>
      <t>（R6.4現在）</t>
    </r>
    <rPh sb="0" eb="2">
      <t>ネンレイ</t>
    </rPh>
    <rPh sb="7" eb="9">
      <t>ゲンザイ</t>
    </rPh>
    <phoneticPr fontId="1"/>
  </si>
  <si>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</si>
  <si>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</si>
  <si>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</si>
  <si>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t>
  </si>
  <si>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</si>
  <si>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</si>
  <si>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</si>
  <si>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</si>
  <si>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</si>
  <si>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</si>
  <si>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</si>
  <si>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</si>
  <si>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r>
      <rPr>
        <b/>
        <sz val="10"/>
        <rFont val="HG丸ｺﾞｼｯｸM-PRO"/>
        <family val="3"/>
        <charset val="128"/>
      </rPr>
      <t>※家族構成は</t>
    </r>
    <r>
      <rPr>
        <b/>
        <sz val="10"/>
        <color rgb="FFFF0000"/>
        <rFont val="HG丸ｺﾞｼｯｸM-PRO"/>
        <family val="3"/>
        <charset val="128"/>
      </rPr>
      <t>父母及び</t>
    </r>
    <r>
      <rPr>
        <b/>
        <u/>
        <sz val="10"/>
        <color rgb="FFFF0000"/>
        <rFont val="HG丸ｺﾞｼｯｸM-PRO"/>
        <family val="3"/>
        <charset val="128"/>
      </rPr>
      <t>同一生計者全員</t>
    </r>
    <r>
      <rPr>
        <b/>
        <sz val="10"/>
        <color rgb="FFFF0000"/>
        <rFont val="HG丸ｺﾞｼｯｸM-PRO"/>
        <family val="3"/>
        <charset val="128"/>
      </rPr>
      <t>、</t>
    </r>
    <r>
      <rPr>
        <b/>
        <sz val="10"/>
        <rFont val="HG丸ｺﾞｼｯｸM-PRO"/>
        <family val="3"/>
        <charset val="128"/>
      </rPr>
      <t>収入・所得（A～C欄）は</t>
    </r>
    <r>
      <rPr>
        <b/>
        <u/>
        <sz val="10"/>
        <color rgb="FFFF0000"/>
        <rFont val="HG丸ｺﾞｼｯｸM-PRO"/>
        <family val="3"/>
        <charset val="128"/>
      </rPr>
      <t>父母又は父母に代わって家計を支えている方のみ</t>
    </r>
    <r>
      <rPr>
        <b/>
        <sz val="10"/>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</si>
  <si>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以下については、該当する項目に「○」を付し、控除を受けようとする場合は必要書類を提出してください。（Ｐ.12～13参照）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</si>
  <si>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t>民間団体等奨学生推薦候補者登録チェックリスト</t>
    <rPh sb="0" eb="2">
      <t>ミンカン</t>
    </rPh>
    <rPh sb="2" eb="4">
      <t>ダンタイ</t>
    </rPh>
    <rPh sb="4" eb="5">
      <t>トウ</t>
    </rPh>
    <rPh sb="5" eb="8">
      <t>ショウガクセイ</t>
    </rPh>
    <rPh sb="8" eb="10">
      <t>スイセン</t>
    </rPh>
    <rPh sb="10" eb="13">
      <t>コウホシャ</t>
    </rPh>
    <rPh sb="13" eb="15">
      <t>トウロク</t>
    </rPh>
    <phoneticPr fontId="1"/>
  </si>
  <si>
    <t>（様式６）民間団体等奨学生推薦候補者登録チェックリスト　※この用紙</t>
    <rPh sb="1" eb="3">
      <t>ヨウシキ</t>
    </rPh>
    <rPh sb="5" eb="7">
      <t>ミンカン</t>
    </rPh>
    <rPh sb="7" eb="9">
      <t>ダンタイ</t>
    </rPh>
    <rPh sb="9" eb="10">
      <t>トウ</t>
    </rPh>
    <rPh sb="10" eb="13">
      <t>ショウガクセイ</t>
    </rPh>
    <rPh sb="13" eb="15">
      <t>スイセン</t>
    </rPh>
    <rPh sb="15" eb="18">
      <t>コウホシャ</t>
    </rPh>
    <rPh sb="18" eb="20">
      <t>トウロク</t>
    </rPh>
    <rPh sb="31" eb="33">
      <t>ヨウシ</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</si>
  <si>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</si>
  <si>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</si>
  <si>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</si>
  <si>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</si>
  <si>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</si>
  <si>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</si>
  <si>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</si>
  <si>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</si>
  <si>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</si>
  <si>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</si>
  <si>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</si>
  <si>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</si>
  <si>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</si>
  <si>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</si>
  <si>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</si>
  <si>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</si>
  <si>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r>
      <rPr>
        <sz val="11"/>
        <color theme="1"/>
        <rFont val="HG丸ｺﾞｼｯｸM-PRO"/>
        <family val="3"/>
        <charset val="128"/>
      </rPr>
      <t>　</t>
    </r>
    <r>
      <rPr>
        <u/>
        <sz val="11"/>
        <color theme="1"/>
        <rFont val="HG丸ｺﾞｼｯｸM-PRO"/>
        <family val="3"/>
        <charset val="128"/>
      </rPr>
      <t>チェックリスト（様式６）にその旨記入してください。</t>
    </r>
    <rPh sb="9" eb="11">
      <t>ヨウシキ</t>
    </rPh>
    <rPh sb="16" eb="17">
      <t>ムネ</t>
    </rPh>
    <rPh sb="17" eb="19">
      <t>キニュウ</t>
    </rPh>
    <phoneticPr fontId="1"/>
  </si>
  <si>
    <r>
      <t xml:space="preserve">  </t>
    </r>
    <r>
      <rPr>
        <b/>
        <u/>
        <sz val="10"/>
        <color theme="1"/>
        <rFont val="HG丸ｺﾞｼｯｸM-PRO"/>
        <family val="3"/>
        <charset val="128"/>
      </rPr>
      <t>「証明書類一覧」（P.11～13）</t>
    </r>
    <r>
      <rPr>
        <sz val="10"/>
        <color theme="1"/>
        <rFont val="HG丸ｺﾞｼｯｸM-PRO"/>
        <family val="3"/>
        <charset val="128"/>
      </rPr>
      <t>を参照し、不備・不足がないか必ず確認、チェック欄にチェックのうえ、提出してください。</t>
    </r>
    <phoneticPr fontId="1"/>
  </si>
  <si>
    <r>
      <t>※申請受付期間内に提出できない書類がある場合は、チェック欄で「後日提出」を選択し、提出予定日を一番下の欄に記入してください。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3" eb="45">
      <t>ヨテイ</t>
    </rPh>
    <rPh sb="45" eb="46">
      <t>ビ</t>
    </rPh>
    <rPh sb="47" eb="49">
      <t>イチバン</t>
    </rPh>
    <rPh sb="49" eb="50">
      <t>シタ</t>
    </rPh>
    <rPh sb="51" eb="52">
      <t>ラン</t>
    </rPh>
    <rPh sb="53" eb="55">
      <t>キニュウ</t>
    </rPh>
    <rPh sb="68" eb="70">
      <t>ヨウシキ</t>
    </rPh>
    <rPh sb="73" eb="74">
      <t>オヨ</t>
    </rPh>
    <rPh sb="77" eb="80">
      <t>ホンヨウシキ</t>
    </rPh>
    <rPh sb="87" eb="88">
      <t>カナラ</t>
    </rPh>
    <rPh sb="89" eb="91">
      <t>ウケツケ</t>
    </rPh>
    <rPh sb="91" eb="93">
      <t>シテイ</t>
    </rPh>
    <rPh sb="93" eb="96">
      <t>キカンナイ</t>
    </rPh>
    <rPh sb="97" eb="99">
      <t>テイシュツ</t>
    </rPh>
    <rPh sb="108" eb="112">
      <t>シンセイウケツケ</t>
    </rPh>
    <rPh sb="112" eb="115">
      <t>キカンナイ</t>
    </rPh>
    <rPh sb="116" eb="118">
      <t>テイシュツ</t>
    </rPh>
    <rPh sb="121" eb="123">
      <t>バアイ</t>
    </rPh>
    <rPh sb="125" eb="127">
      <t>ジュリ</t>
    </rPh>
    <phoneticPr fontId="1"/>
  </si>
  <si>
    <t>学業成績不振による留年等で最短修業年限を超えた方</t>
    <phoneticPr fontId="1"/>
  </si>
  <si>
    <t>（様式６）</t>
    <rPh sb="1" eb="3">
      <t>ヨウシキ</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</si>
  <si>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３月２５日（月）まで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ゲツ</t>
    </rPh>
    <rPh sb="45" eb="47">
      <t>テイシュツ</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</si>
  <si>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</si>
  <si>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60"/>
  </si>
  <si>
    <t>月</t>
    <rPh sb="0" eb="1">
      <t>ゲツ</t>
    </rPh>
    <phoneticPr fontId="1"/>
  </si>
  <si>
    <r>
      <t>（様式３）成績計算表
※成績証明書と共に</t>
    </r>
    <r>
      <rPr>
        <b/>
        <u/>
        <sz val="10"/>
        <color rgb="FFFF0000"/>
        <rFont val="HG丸ｺﾞｼｯｸM-PRO"/>
        <family val="3"/>
        <charset val="128"/>
      </rPr>
      <t>３月25日（月）まで</t>
    </r>
    <r>
      <rPr>
        <sz val="10"/>
        <color theme="1"/>
        <rFont val="HG丸ｺﾞｼｯｸM-PRO"/>
        <family val="3"/>
        <charset val="128"/>
      </rPr>
      <t>に提出のこと</t>
    </r>
    <rPh sb="1" eb="3">
      <t>ヨウシキ</t>
    </rPh>
    <rPh sb="5" eb="7">
      <t>セイセキ</t>
    </rPh>
    <rPh sb="7" eb="9">
      <t>ケイサン</t>
    </rPh>
    <rPh sb="9" eb="10">
      <t>ヒョウ</t>
    </rPh>
    <rPh sb="12" eb="14">
      <t>セイセキ</t>
    </rPh>
    <rPh sb="14" eb="17">
      <t>ショウメイショ</t>
    </rPh>
    <rPh sb="18" eb="19">
      <t>トモ</t>
    </rPh>
    <rPh sb="21" eb="22">
      <t>ガツ</t>
    </rPh>
    <rPh sb="24" eb="25">
      <t>ニチ</t>
    </rPh>
    <rPh sb="26" eb="27">
      <t>ゲツ</t>
    </rPh>
    <rPh sb="31" eb="3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</si>
</sst>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7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sz val="10"/>
      <color rgb="FF0070C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sz val="14"/>
      <color theme="1"/>
      <name val="HG丸ｺﾞｼｯｸM-PRO"/>
      <family val="3"/>
      <charset val="128"/>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b/>
      <sz val="8"/>
      <color rgb="FF00B0F0"/>
      <name val="HG丸ｺﾞｼｯｸM-PRO"/>
      <family val="3"/>
      <charset val="128"/>
    </font>
    <font>
      <b/>
      <sz val="9"/>
      <color theme="1"/>
      <name val="HG丸ｺﾞｼｯｸM-PRO"/>
      <family val="3"/>
      <charset val="128"/>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b/>
      <u/>
      <sz val="9"/>
      <name val="HG丸ｺﾞｼｯｸM-PRO"/>
      <family val="3"/>
      <charset val="128"/>
    </font>
    <font>
      <sz val="14"/>
      <name val="HG丸ｺﾞｼｯｸM-PRO"/>
      <family val="3"/>
      <charset val="128"/>
    </font>
    <font>
      <sz val="6"/>
      <name val="HG丸ｺﾞｼｯｸM-PRO"/>
      <family val="3"/>
      <charset val="128"/>
    </font>
    <font>
      <b/>
      <u/>
      <sz val="10"/>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sz val="10"/>
      <color rgb="FFFF0000"/>
      <name val="ＭＳ Ｐゴシック"/>
      <family val="2"/>
      <charset val="128"/>
      <scheme val="minor"/>
    </font>
    <font>
      <b/>
      <sz val="1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s>
  <fills count="9">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dotted">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top style="thick">
        <color rgb="FFFF0000"/>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medium">
        <color indexed="64"/>
      </left>
      <right style="thin">
        <color indexed="64"/>
      </right>
      <top/>
      <bottom style="thick">
        <color rgb="FFFF0000"/>
      </bottom>
      <diagonal/>
    </border>
    <border>
      <left style="thin">
        <color indexed="64"/>
      </left>
      <right/>
      <top style="thin">
        <color indexed="64"/>
      </top>
      <bottom style="thick">
        <color rgb="FFFF0000"/>
      </bottom>
      <diagonal/>
    </border>
    <border>
      <left style="thin">
        <color indexed="64"/>
      </left>
      <right/>
      <top style="thick">
        <color rgb="FFFF0000"/>
      </top>
      <bottom style="medium">
        <color indexed="64"/>
      </bottom>
      <diagonal/>
    </border>
    <border>
      <left/>
      <right/>
      <top style="thick">
        <color rgb="FFFF0000"/>
      </top>
      <bottom style="medium">
        <color indexed="64"/>
      </bottom>
      <diagonal/>
    </border>
    <border>
      <left/>
      <right style="thin">
        <color indexed="64"/>
      </right>
      <top style="thick">
        <color rgb="FFFF0000"/>
      </top>
      <bottom style="medium">
        <color indexed="64"/>
      </bottom>
      <diagonal/>
    </border>
    <border>
      <left style="thin">
        <color indexed="64"/>
      </left>
      <right style="thin">
        <color indexed="64"/>
      </right>
      <top style="thick">
        <color rgb="FFFF0000"/>
      </top>
      <bottom style="medium">
        <color indexed="64"/>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ck">
        <color rgb="FFFF0000"/>
      </right>
      <top style="thin">
        <color indexed="64"/>
      </top>
      <bottom style="medium">
        <color indexed="64"/>
      </bottom>
      <diagonal style="thin">
        <color indexed="64"/>
      </diagonal>
    </border>
    <border>
      <left/>
      <right style="dott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ck">
        <color rgb="FFFF0000"/>
      </bottom>
      <diagonal/>
    </border>
    <border>
      <left/>
      <right style="medium">
        <color indexed="64"/>
      </right>
      <top style="thick">
        <color rgb="FFFF0000"/>
      </top>
      <bottom style="thick">
        <color rgb="FFFF0000"/>
      </bottom>
      <diagonal/>
    </border>
    <border>
      <left style="thin">
        <color indexed="64"/>
      </left>
      <right style="medium">
        <color indexed="64"/>
      </right>
      <top style="thick">
        <color rgb="FFFF0000"/>
      </top>
      <bottom style="medium">
        <color indexed="64"/>
      </bottom>
      <diagonal/>
    </border>
    <border>
      <left/>
      <right style="medium">
        <color indexed="64"/>
      </right>
      <top style="thick">
        <color rgb="FFFF0000"/>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s>
  <cellStyleXfs count="3">
    <xf numFmtId="0" fontId="0" fillId="0" borderId="0">
      <alignment vertical="center"/>
    </xf>
    <xf numFmtId="0" fontId="46" fillId="0" borderId="0" applyNumberFormat="0" applyFill="0" applyBorder="0" applyAlignment="0" applyProtection="0">
      <alignment vertical="center"/>
    </xf>
    <xf numFmtId="0" fontId="59" fillId="0" borderId="0">
      <alignment vertical="center"/>
    </xf>
  </cellStyleXfs>
  <cellXfs count="966">
    <xf numFmtId="0" fontId="0" fillId="0" borderId="0" xfId="0">
      <alignment vertical="center"/>
    </xf>
    <xf numFmtId="0" fontId="10" fillId="0" borderId="0" xfId="0" applyFont="1">
      <alignment vertical="center"/>
    </xf>
    <xf numFmtId="0" fontId="11" fillId="0" borderId="0" xfId="0" applyFont="1">
      <alignment vertical="center"/>
    </xf>
    <xf numFmtId="0" fontId="31" fillId="0" borderId="0" xfId="0" applyFont="1">
      <alignment vertical="center"/>
    </xf>
    <xf numFmtId="0" fontId="34" fillId="0" borderId="0" xfId="0" applyFont="1" applyFill="1" applyBorder="1" applyAlignment="1">
      <alignment vertical="center" wrapText="1"/>
    </xf>
    <xf numFmtId="0" fontId="34" fillId="2" borderId="96" xfId="0" applyFont="1" applyFill="1" applyBorder="1" applyAlignment="1">
      <alignment vertical="center" wrapText="1"/>
    </xf>
    <xf numFmtId="0" fontId="34" fillId="0" borderId="96" xfId="0" applyFont="1" applyBorder="1" applyAlignment="1">
      <alignment vertical="center" wrapText="1"/>
    </xf>
    <xf numFmtId="0" fontId="34" fillId="2" borderId="0" xfId="0" applyFont="1" applyFill="1" applyBorder="1" applyAlignment="1">
      <alignment vertical="center" wrapText="1"/>
    </xf>
    <xf numFmtId="0" fontId="40" fillId="0" borderId="0" xfId="0" applyFont="1">
      <alignment vertical="center"/>
    </xf>
    <xf numFmtId="0" fontId="51" fillId="0" borderId="0" xfId="0" applyFont="1">
      <alignment vertical="center"/>
    </xf>
    <xf numFmtId="0" fontId="29" fillId="0" borderId="0" xfId="0" applyFont="1">
      <alignment vertical="center"/>
    </xf>
    <xf numFmtId="0" fontId="69" fillId="0" borderId="0" xfId="0" applyFont="1">
      <alignment vertical="center"/>
    </xf>
    <xf numFmtId="0" fontId="29" fillId="0" borderId="87" xfId="0" applyFont="1" applyFill="1" applyBorder="1" applyAlignment="1" applyProtection="1">
      <alignment horizontal="center" vertical="center" wrapText="1"/>
      <protection locked="0"/>
    </xf>
    <xf numFmtId="0" fontId="29" fillId="0" borderId="45" xfId="0" applyFont="1" applyFill="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 fillId="0" borderId="0" xfId="0" applyFont="1" applyFill="1" applyProtection="1">
      <alignment vertical="center"/>
      <protection hidden="1"/>
    </xf>
    <xf numFmtId="0" fontId="3" fillId="0" borderId="0" xfId="0" applyFo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5" fillId="0" borderId="0" xfId="0" applyFont="1" applyBorder="1" applyAlignment="1" applyProtection="1">
      <alignment horizontal="left" vertical="center" wrapText="1"/>
      <protection hidden="1"/>
    </xf>
    <xf numFmtId="0" fontId="5" fillId="0" borderId="0" xfId="0" applyFont="1" applyAlignment="1" applyProtection="1">
      <alignment horizontal="left" vertical="center"/>
      <protection hidden="1"/>
    </xf>
    <xf numFmtId="0" fontId="2" fillId="6" borderId="2" xfId="0" applyFont="1" applyFill="1" applyBorder="1" applyAlignment="1" applyProtection="1">
      <alignment vertical="center"/>
      <protection hidden="1"/>
    </xf>
    <xf numFmtId="0" fontId="2" fillId="6" borderId="4" xfId="0" applyFont="1" applyFill="1" applyBorder="1" applyAlignment="1" applyProtection="1">
      <alignment vertical="center"/>
      <protection hidden="1"/>
    </xf>
    <xf numFmtId="0" fontId="25" fillId="0" borderId="67" xfId="0" applyFont="1" applyFill="1" applyBorder="1" applyAlignment="1" applyProtection="1">
      <alignment horizontal="center" vertical="center" wrapText="1"/>
      <protection hidden="1"/>
    </xf>
    <xf numFmtId="0" fontId="25" fillId="0" borderId="31" xfId="0" applyFont="1" applyFill="1" applyBorder="1" applyAlignment="1" applyProtection="1">
      <alignment horizontal="center" vertical="center"/>
      <protection hidden="1"/>
    </xf>
    <xf numFmtId="0" fontId="25" fillId="0" borderId="31" xfId="0" applyFont="1" applyBorder="1" applyAlignment="1" applyProtection="1">
      <alignment horizontal="center" vertical="center"/>
      <protection hidden="1"/>
    </xf>
    <xf numFmtId="0" fontId="25" fillId="0" borderId="13" xfId="0" applyFont="1" applyFill="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25" fillId="0" borderId="36" xfId="0" applyFont="1" applyFill="1" applyBorder="1" applyAlignment="1" applyProtection="1">
      <alignment horizontal="center" vertical="center"/>
      <protection hidden="1"/>
    </xf>
    <xf numFmtId="0" fontId="25" fillId="0" borderId="36" xfId="0" applyFont="1" applyBorder="1" applyAlignment="1" applyProtection="1">
      <alignment horizontal="center" vertical="center"/>
      <protection hidden="1"/>
    </xf>
    <xf numFmtId="0" fontId="4" fillId="6" borderId="97"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40" fillId="6" borderId="11" xfId="0" applyFont="1" applyFill="1" applyBorder="1" applyProtection="1">
      <alignment vertical="center"/>
      <protection hidden="1"/>
    </xf>
    <xf numFmtId="0" fontId="40" fillId="3" borderId="11" xfId="0" applyFont="1" applyFill="1" applyBorder="1" applyAlignment="1" applyProtection="1">
      <alignment horizontal="centerContinuous" vertical="center"/>
      <protection hidden="1"/>
    </xf>
    <xf numFmtId="0" fontId="38"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3" xfId="0" applyFont="1" applyFill="1" applyBorder="1" applyAlignment="1" applyProtection="1">
      <alignment horizontal="centerContinuous" vertical="center"/>
      <protection hidden="1"/>
    </xf>
    <xf numFmtId="0" fontId="25" fillId="0" borderId="0" xfId="0" applyFont="1" applyFill="1" applyAlignment="1" applyProtection="1">
      <alignment vertical="center"/>
      <protection hidden="1"/>
    </xf>
    <xf numFmtId="0" fontId="25" fillId="0" borderId="0" xfId="0" applyFont="1" applyFill="1" applyBorder="1" applyAlignment="1" applyProtection="1">
      <alignment vertical="center"/>
      <protection hidden="1"/>
    </xf>
    <xf numFmtId="0" fontId="21" fillId="0" borderId="0" xfId="0" applyFont="1" applyFill="1" applyBorder="1" applyAlignment="1" applyProtection="1">
      <alignment horizontal="left" vertical="center" wrapText="1"/>
      <protection hidden="1"/>
    </xf>
    <xf numFmtId="0" fontId="25" fillId="0" borderId="0" xfId="0" applyFont="1" applyFill="1" applyProtection="1">
      <alignment vertical="center"/>
      <protection hidden="1"/>
    </xf>
    <xf numFmtId="0" fontId="6" fillId="6" borderId="29" xfId="0" applyFont="1" applyFill="1" applyBorder="1" applyProtection="1">
      <alignment vertical="center"/>
      <protection hidden="1"/>
    </xf>
    <xf numFmtId="0" fontId="2" fillId="6" borderId="39" xfId="0" applyFont="1" applyFill="1" applyBorder="1" applyProtection="1">
      <alignment vertical="center"/>
      <protection hidden="1"/>
    </xf>
    <xf numFmtId="0" fontId="2" fillId="6" borderId="40"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5" xfId="0" applyFont="1" applyFill="1" applyBorder="1" applyProtection="1">
      <alignment vertical="center"/>
      <protection hidden="1"/>
    </xf>
    <xf numFmtId="0" fontId="2" fillId="6" borderId="46" xfId="0" applyFont="1" applyFill="1" applyBorder="1" applyProtection="1">
      <alignment vertical="center"/>
      <protection hidden="1"/>
    </xf>
    <xf numFmtId="0" fontId="2" fillId="0" borderId="23"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2" xfId="0" applyFont="1" applyFill="1" applyBorder="1" applyAlignment="1" applyProtection="1">
      <alignment vertical="center"/>
      <protection hidden="1"/>
    </xf>
    <xf numFmtId="0" fontId="2" fillId="0" borderId="45" xfId="0" applyFont="1" applyFill="1" applyBorder="1" applyAlignment="1" applyProtection="1">
      <alignment vertical="center"/>
      <protection hidden="1"/>
    </xf>
    <xf numFmtId="0" fontId="2" fillId="0" borderId="46" xfId="0" applyFont="1" applyFill="1" applyBorder="1" applyAlignment="1" applyProtection="1">
      <alignment vertical="center"/>
      <protection hidden="1"/>
    </xf>
    <xf numFmtId="0" fontId="4" fillId="0" borderId="0" xfId="0" applyFont="1" applyBorder="1" applyAlignment="1" applyProtection="1">
      <alignment horizontal="left" vertical="center" wrapText="1"/>
      <protection hidden="1"/>
    </xf>
    <xf numFmtId="0" fontId="4" fillId="0" borderId="0" xfId="0" applyFont="1" applyProtection="1">
      <alignment vertical="center"/>
      <protection hidden="1"/>
    </xf>
    <xf numFmtId="0" fontId="0" fillId="0" borderId="0" xfId="0" applyFill="1" applyAlignment="1" applyProtection="1">
      <alignment vertical="center" shrinkToFit="1"/>
      <protection hidden="1"/>
    </xf>
    <xf numFmtId="0" fontId="2" fillId="0" borderId="0"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9" fillId="0" borderId="0" xfId="0" applyFont="1" applyProtection="1">
      <alignment vertical="center"/>
      <protection hidden="1"/>
    </xf>
    <xf numFmtId="0" fontId="39" fillId="0" borderId="0" xfId="0" applyFont="1" applyAlignment="1" applyProtection="1">
      <alignment horizontal="right" vertical="center"/>
      <protection hidden="1"/>
    </xf>
    <xf numFmtId="0" fontId="2" fillId="0" borderId="0" xfId="0" quotePrefix="1" applyFont="1" applyAlignment="1" applyProtection="1">
      <alignment vertical="center"/>
      <protection hidden="1"/>
    </xf>
    <xf numFmtId="0" fontId="2" fillId="0" borderId="0" xfId="0" applyFont="1" applyBorder="1" applyAlignment="1" applyProtection="1">
      <alignment horizontal="right" vertical="center" shrinkToFit="1"/>
      <protection hidden="1"/>
    </xf>
    <xf numFmtId="0" fontId="2" fillId="0" borderId="0" xfId="0" applyFont="1" applyBorder="1" applyAlignment="1" applyProtection="1">
      <alignment horizontal="right" vertical="center"/>
      <protection hidden="1"/>
    </xf>
    <xf numFmtId="0" fontId="2" fillId="0" borderId="0" xfId="0" applyFont="1" applyBorder="1" applyAlignment="1" applyProtection="1">
      <alignment vertical="center"/>
      <protection hidden="1"/>
    </xf>
    <xf numFmtId="0" fontId="4" fillId="6" borderId="55" xfId="0" applyFont="1" applyFill="1" applyBorder="1" applyAlignment="1" applyProtection="1">
      <alignment horizontal="center" vertical="center" wrapText="1"/>
      <protection hidden="1"/>
    </xf>
    <xf numFmtId="0" fontId="0" fillId="0" borderId="0" xfId="0" applyBorder="1" applyAlignment="1" applyProtection="1">
      <alignmen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2" fillId="4" borderId="0" xfId="2" applyFont="1" applyFill="1" applyAlignment="1" applyProtection="1">
      <alignment horizontal="center" vertical="center" shrinkToFit="1"/>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Alignme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5" fillId="0" borderId="0" xfId="0" applyFont="1" applyProtection="1">
      <alignment vertical="center"/>
      <protection hidden="1"/>
    </xf>
    <xf numFmtId="0" fontId="27" fillId="0" borderId="0" xfId="0" applyFont="1" applyProtection="1">
      <alignment vertical="center"/>
      <protection hidden="1"/>
    </xf>
    <xf numFmtId="0" fontId="25" fillId="6" borderId="77" xfId="0" applyFont="1" applyFill="1" applyBorder="1" applyAlignment="1" applyProtection="1">
      <alignment horizontal="center" vertical="center" wrapText="1"/>
      <protection hidden="1"/>
    </xf>
    <xf numFmtId="0" fontId="25" fillId="6" borderId="94" xfId="0" applyFont="1" applyFill="1" applyBorder="1" applyAlignment="1" applyProtection="1">
      <alignment horizontal="center" vertical="center" wrapText="1"/>
      <protection hidden="1"/>
    </xf>
    <xf numFmtId="0" fontId="25" fillId="0" borderId="111" xfId="0" applyFont="1" applyBorder="1" applyAlignment="1" applyProtection="1">
      <alignment horizontal="center" vertical="center" wrapText="1"/>
      <protection hidden="1"/>
    </xf>
    <xf numFmtId="0" fontId="25" fillId="0" borderId="88" xfId="0" applyFont="1" applyBorder="1" applyAlignment="1" applyProtection="1">
      <alignment horizontal="center" vertical="center" wrapText="1"/>
      <protection hidden="1"/>
    </xf>
    <xf numFmtId="0" fontId="25" fillId="0" borderId="87" xfId="0" applyFont="1" applyBorder="1" applyAlignment="1" applyProtection="1">
      <alignment horizontal="center" vertical="center" wrapText="1"/>
      <protection hidden="1"/>
    </xf>
    <xf numFmtId="0" fontId="25" fillId="6" borderId="83"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5" xfId="0" applyFont="1" applyBorder="1" applyAlignment="1" applyProtection="1">
      <alignment horizontal="center" vertical="center" wrapText="1"/>
      <protection hidden="1"/>
    </xf>
    <xf numFmtId="0" fontId="25" fillId="0" borderId="92" xfId="0" applyFont="1" applyBorder="1" applyAlignment="1" applyProtection="1">
      <alignment horizontal="center" vertical="center" wrapText="1"/>
      <protection hidden="1"/>
    </xf>
    <xf numFmtId="0" fontId="25" fillId="0" borderId="46" xfId="0" applyFont="1" applyBorder="1" applyAlignment="1" applyProtection="1">
      <alignment horizontal="center" vertical="center" wrapText="1"/>
      <protection hidden="1"/>
    </xf>
    <xf numFmtId="0" fontId="21" fillId="6" borderId="83" xfId="0" applyFont="1" applyFill="1" applyBorder="1" applyAlignment="1" applyProtection="1">
      <alignment horizontal="center" vertical="center" wrapText="1"/>
      <protection hidden="1"/>
    </xf>
    <xf numFmtId="0" fontId="21" fillId="6" borderId="92" xfId="0" applyFont="1" applyFill="1" applyBorder="1" applyAlignment="1" applyProtection="1">
      <alignment horizontal="center" vertical="center" wrapText="1"/>
      <protection hidden="1"/>
    </xf>
    <xf numFmtId="0" fontId="25" fillId="0" borderId="86" xfId="0" applyFont="1" applyBorder="1" applyAlignment="1" applyProtection="1">
      <alignment horizontal="center" vertical="center" wrapText="1"/>
      <protection hidden="1"/>
    </xf>
    <xf numFmtId="0" fontId="2" fillId="0" borderId="77" xfId="0" applyFont="1" applyBorder="1" applyAlignment="1" applyProtection="1">
      <alignment horizontal="left" vertical="top"/>
      <protection hidden="1"/>
    </xf>
    <xf numFmtId="0" fontId="2" fillId="0" borderId="92" xfId="0" applyFont="1" applyFill="1" applyBorder="1" applyAlignment="1" applyProtection="1">
      <alignment horizontal="center" vertical="center"/>
      <protection hidden="1"/>
    </xf>
    <xf numFmtId="0" fontId="47" fillId="0" borderId="19" xfId="0" applyFont="1" applyBorder="1" applyAlignment="1" applyProtection="1">
      <alignment vertical="center"/>
      <protection hidden="1"/>
    </xf>
    <xf numFmtId="0" fontId="48" fillId="0" borderId="0" xfId="0" applyFont="1" applyAlignment="1" applyProtection="1">
      <alignment vertical="center"/>
      <protection hidden="1"/>
    </xf>
    <xf numFmtId="0" fontId="62" fillId="0" borderId="19" xfId="0" applyFont="1" applyBorder="1" applyAlignment="1" applyProtection="1">
      <alignment vertical="center" wrapText="1"/>
      <protection hidden="1"/>
    </xf>
    <xf numFmtId="0" fontId="63" fillId="0" borderId="0" xfId="0" applyFont="1" applyAlignment="1" applyProtection="1">
      <alignment vertical="center" wrapText="1"/>
      <protection hidden="1"/>
    </xf>
    <xf numFmtId="0" fontId="14" fillId="0" borderId="19" xfId="0" applyFont="1" applyBorder="1" applyAlignment="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2" fillId="0" borderId="0" xfId="0" applyFont="1" applyProtection="1">
      <alignment vertical="center"/>
      <protection locked="0"/>
    </xf>
    <xf numFmtId="0" fontId="25" fillId="0" borderId="0" xfId="2" applyFont="1" applyProtection="1">
      <alignment vertical="center"/>
      <protection hidden="1"/>
    </xf>
    <xf numFmtId="0" fontId="4" fillId="0" borderId="0" xfId="2" applyFont="1" applyFill="1" applyBorder="1" applyAlignment="1" applyProtection="1">
      <alignment horizontal="center" vertical="center" wrapText="1"/>
      <protection hidden="1"/>
    </xf>
    <xf numFmtId="0" fontId="2" fillId="0" borderId="0" xfId="2" applyFont="1" applyFill="1" applyBorder="1" applyAlignment="1" applyProtection="1">
      <alignment horizontal="center" vertical="center"/>
      <protection hidden="1"/>
    </xf>
    <xf numFmtId="0" fontId="25" fillId="0" borderId="45" xfId="2" applyFont="1" applyFill="1" applyBorder="1" applyAlignment="1" applyProtection="1">
      <alignment vertical="center"/>
      <protection hidden="1"/>
    </xf>
    <xf numFmtId="0" fontId="26" fillId="0" borderId="0" xfId="2" applyFont="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5" fillId="0" borderId="0" xfId="2" applyFont="1" applyAlignment="1" applyProtection="1">
      <alignment vertical="center" shrinkToFit="1"/>
      <protection hidden="1"/>
    </xf>
    <xf numFmtId="0" fontId="25" fillId="0" borderId="0" xfId="2" applyFont="1" applyAlignment="1" applyProtection="1">
      <alignment horizontal="center" vertical="center" shrinkToFit="1"/>
      <protection hidden="1"/>
    </xf>
    <xf numFmtId="0" fontId="25" fillId="0" borderId="0" xfId="2" applyFont="1" applyAlignment="1" applyProtection="1">
      <alignment horizontal="center" vertical="center"/>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Fill="1" applyAlignment="1" applyProtection="1">
      <alignment vertical="center" shrinkToFit="1"/>
      <protection hidden="1"/>
    </xf>
    <xf numFmtId="0" fontId="2" fillId="0" borderId="0" xfId="0" applyFont="1" applyFill="1" applyAlignment="1" applyProtection="1">
      <alignment horizontal="center" vertical="center" shrinkToFit="1"/>
      <protection hidden="1"/>
    </xf>
    <xf numFmtId="0" fontId="0" fillId="0" borderId="0" xfId="0" applyFill="1" applyAlignment="1" applyProtection="1">
      <alignment horizontal="center" vertical="center" shrinkToFit="1"/>
      <protection hidden="1"/>
    </xf>
    <xf numFmtId="0" fontId="0" fillId="0" borderId="0" xfId="0" applyFill="1" applyAlignment="1" applyProtection="1">
      <alignment vertical="center"/>
      <protection hidden="1"/>
    </xf>
    <xf numFmtId="0" fontId="12" fillId="0" borderId="0" xfId="0" applyFont="1" applyFill="1" applyAlignment="1" applyProtection="1">
      <alignment horizontal="right" vertical="center"/>
      <protection hidden="1"/>
    </xf>
    <xf numFmtId="0" fontId="0" fillId="0" borderId="44" xfId="0" applyBorder="1" applyAlignment="1" applyProtection="1">
      <alignment vertical="center"/>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79" xfId="0" applyFont="1" applyFill="1" applyBorder="1" applyAlignment="1" applyProtection="1">
      <alignment horizontal="centerContinuous" vertical="center"/>
      <protection hidden="1"/>
    </xf>
    <xf numFmtId="0" fontId="2" fillId="6" borderId="29" xfId="0" applyFont="1" applyFill="1" applyBorder="1" applyAlignment="1" applyProtection="1">
      <alignment horizontal="centerContinuous" vertical="center"/>
      <protection hidden="1"/>
    </xf>
    <xf numFmtId="0" fontId="2" fillId="6" borderId="39" xfId="0" applyFont="1" applyFill="1" applyBorder="1" applyAlignment="1" applyProtection="1">
      <alignment horizontal="centerContinuous" vertical="center"/>
      <protection hidden="1"/>
    </xf>
    <xf numFmtId="0" fontId="2" fillId="6" borderId="40" xfId="0" applyFont="1" applyFill="1" applyBorder="1" applyAlignment="1" applyProtection="1">
      <alignment horizontal="centerContinuous" vertical="center"/>
      <protection hidden="1"/>
    </xf>
    <xf numFmtId="0" fontId="4" fillId="6" borderId="39" xfId="0" applyFont="1" applyFill="1" applyBorder="1" applyAlignment="1" applyProtection="1">
      <alignment horizontal="centerContinuous" vertical="center"/>
      <protection hidden="1"/>
    </xf>
    <xf numFmtId="0" fontId="4" fillId="6" borderId="40" xfId="0" applyFont="1" applyFill="1" applyBorder="1" applyAlignment="1" applyProtection="1">
      <alignment horizontal="centerContinuous" vertical="center"/>
      <protection hidden="1"/>
    </xf>
    <xf numFmtId="0" fontId="0" fillId="6" borderId="39"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40" xfId="0" applyFill="1" applyBorder="1" applyAlignment="1" applyProtection="1">
      <alignment horizontal="centerContinuous" vertical="center"/>
      <protection hidden="1"/>
    </xf>
    <xf numFmtId="0" fontId="27" fillId="0" borderId="0" xfId="0" applyFont="1" applyAlignment="1" applyProtection="1">
      <alignment vertical="center"/>
      <protection hidden="1"/>
    </xf>
    <xf numFmtId="0" fontId="52" fillId="0" borderId="0" xfId="0" applyFont="1" applyAlignment="1" applyProtection="1">
      <alignment horizontal="centerContinuous" vertical="center"/>
      <protection hidden="1"/>
    </xf>
    <xf numFmtId="0" fontId="53" fillId="0" borderId="0" xfId="0" applyFont="1" applyAlignment="1" applyProtection="1">
      <alignment horizontal="centerContinuous" vertical="center"/>
      <protection hidden="1"/>
    </xf>
    <xf numFmtId="0" fontId="54"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5" xfId="0" applyFont="1" applyFill="1" applyBorder="1" applyAlignment="1" applyProtection="1">
      <alignment horizontal="centerContinuous" vertical="center"/>
      <protection hidden="1"/>
    </xf>
    <xf numFmtId="0" fontId="2" fillId="6" borderId="48" xfId="0" applyFont="1" applyFill="1" applyBorder="1" applyAlignment="1" applyProtection="1">
      <alignment horizontal="centerContinuous" vertical="center"/>
      <protection hidden="1"/>
    </xf>
    <xf numFmtId="0" fontId="0" fillId="6" borderId="65" xfId="0" applyFill="1" applyBorder="1" applyAlignment="1" applyProtection="1">
      <alignment horizontal="centerContinuous" vertical="center"/>
      <protection hidden="1"/>
    </xf>
    <xf numFmtId="0" fontId="0" fillId="6" borderId="64" xfId="0" applyFill="1" applyBorder="1" applyAlignment="1" applyProtection="1">
      <alignment vertical="center"/>
      <protection hidden="1"/>
    </xf>
    <xf numFmtId="0" fontId="2" fillId="6" borderId="65" xfId="0" applyFont="1" applyFill="1" applyBorder="1" applyAlignment="1" applyProtection="1">
      <alignment horizontal="center" vertical="center"/>
      <protection hidden="1"/>
    </xf>
    <xf numFmtId="0" fontId="0" fillId="6" borderId="48" xfId="0" applyFill="1" applyBorder="1" applyAlignment="1" applyProtection="1">
      <alignment vertical="center"/>
      <protection hidden="1"/>
    </xf>
    <xf numFmtId="0" fontId="28"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50" fillId="0" borderId="65" xfId="0" applyFont="1" applyBorder="1" applyAlignment="1" applyProtection="1">
      <alignment vertical="center"/>
      <protection hidden="1"/>
    </xf>
    <xf numFmtId="0" fontId="39" fillId="0" borderId="65" xfId="0" applyFont="1" applyBorder="1" applyAlignment="1" applyProtection="1">
      <alignment horizontal="center" vertical="center"/>
      <protection hidden="1"/>
    </xf>
    <xf numFmtId="0" fontId="50" fillId="0" borderId="48" xfId="0" applyFont="1" applyBorder="1" applyAlignment="1" applyProtection="1">
      <alignment vertical="center"/>
      <protection hidden="1"/>
    </xf>
    <xf numFmtId="0" fontId="25" fillId="0" borderId="160" xfId="0" applyFont="1" applyBorder="1" applyAlignment="1" applyProtection="1">
      <alignment horizontal="center" vertical="center"/>
      <protection hidden="1"/>
    </xf>
    <xf numFmtId="0" fontId="4" fillId="6" borderId="64" xfId="0" applyFont="1" applyFill="1" applyBorder="1" applyAlignment="1" applyProtection="1">
      <alignment horizontal="center" vertical="center" wrapText="1"/>
      <protection hidden="1"/>
    </xf>
    <xf numFmtId="0" fontId="2" fillId="6" borderId="65"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76" xfId="0" applyFont="1" applyFill="1" applyBorder="1" applyAlignment="1" applyProtection="1">
      <alignment horizontal="center" vertical="center"/>
      <protection hidden="1"/>
    </xf>
    <xf numFmtId="0" fontId="2" fillId="6" borderId="48" xfId="0" applyFont="1" applyFill="1" applyBorder="1" applyAlignment="1" applyProtection="1">
      <alignment vertical="center"/>
      <protection hidden="1"/>
    </xf>
    <xf numFmtId="0" fontId="4" fillId="6" borderId="16" xfId="0" applyFont="1" applyFill="1" applyBorder="1" applyAlignment="1" applyProtection="1">
      <alignment horizontal="center"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0" fontId="2" fillId="0" borderId="19" xfId="0" applyFont="1" applyBorder="1" applyAlignment="1" applyProtection="1">
      <alignment vertical="center"/>
      <protection hidden="1"/>
    </xf>
    <xf numFmtId="0" fontId="0" fillId="0" borderId="0" xfId="0" applyAlignment="1" applyProtection="1">
      <alignment vertical="center"/>
      <protection hidden="1"/>
    </xf>
    <xf numFmtId="0" fontId="2" fillId="0" borderId="34" xfId="0" applyFont="1" applyBorder="1" applyAlignment="1" applyProtection="1">
      <alignment vertical="center"/>
      <protection hidden="1"/>
    </xf>
    <xf numFmtId="0" fontId="0" fillId="0" borderId="45" xfId="0"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45" xfId="0" applyFont="1" applyBorder="1" applyAlignment="1" applyProtection="1">
      <alignment vertical="center"/>
      <protection hidden="1"/>
    </xf>
    <xf numFmtId="0" fontId="2" fillId="0" borderId="0" xfId="0" applyFont="1" applyBorder="1" applyAlignment="1" applyProtection="1">
      <alignment vertical="center" shrinkToFit="1"/>
      <protection hidden="1"/>
    </xf>
    <xf numFmtId="0" fontId="0" fillId="0" borderId="0" xfId="0" applyAlignment="1" applyProtection="1">
      <alignment vertical="center" shrinkToFit="1"/>
      <protection hidden="1"/>
    </xf>
    <xf numFmtId="0" fontId="2" fillId="0" borderId="45" xfId="0" applyFont="1" applyBorder="1" applyAlignment="1" applyProtection="1">
      <alignment vertical="center" shrinkToFit="1"/>
      <protection hidden="1"/>
    </xf>
    <xf numFmtId="0" fontId="0" fillId="0" borderId="45" xfId="0" applyBorder="1" applyAlignment="1" applyProtection="1">
      <alignment vertical="center" shrinkToFit="1"/>
      <protection hidden="1"/>
    </xf>
    <xf numFmtId="0" fontId="29" fillId="0" borderId="13"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29" fillId="0" borderId="36"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0" fontId="11" fillId="0" borderId="13"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11" fillId="0" borderId="37" xfId="0" applyFont="1" applyFill="1" applyBorder="1" applyAlignment="1" applyProtection="1">
      <alignment horizontal="left" vertical="center"/>
      <protection locked="0"/>
    </xf>
    <xf numFmtId="0" fontId="4" fillId="6" borderId="49" xfId="0" applyFont="1" applyFill="1" applyBorder="1" applyAlignment="1" applyProtection="1">
      <alignment horizontal="left" vertical="center" wrapText="1"/>
      <protection hidden="1"/>
    </xf>
    <xf numFmtId="0" fontId="4" fillId="6" borderId="50" xfId="0" applyFont="1" applyFill="1" applyBorder="1" applyAlignment="1" applyProtection="1">
      <alignment horizontal="left" vertical="center" wrapText="1"/>
      <protection hidden="1"/>
    </xf>
    <xf numFmtId="0" fontId="2" fillId="6" borderId="50" xfId="0" applyFont="1" applyFill="1" applyBorder="1" applyAlignment="1" applyProtection="1">
      <alignment vertical="center"/>
      <protection hidden="1"/>
    </xf>
    <xf numFmtId="0" fontId="2" fillId="6" borderId="51" xfId="0" applyFont="1" applyFill="1" applyBorder="1" applyAlignment="1" applyProtection="1">
      <alignment vertical="center"/>
      <protection hidden="1"/>
    </xf>
    <xf numFmtId="0" fontId="11" fillId="0" borderId="19"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11" fillId="0" borderId="17"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39" fillId="0" borderId="0" xfId="0" applyFont="1" applyBorder="1" applyAlignment="1" applyProtection="1">
      <alignment horizontal="left" vertical="center" shrinkToFit="1"/>
      <protection hidden="1"/>
    </xf>
    <xf numFmtId="0" fontId="39" fillId="0" borderId="0" xfId="0" applyFont="1" applyAlignment="1" applyProtection="1">
      <alignment horizontal="left" vertical="center" shrinkToFit="1"/>
      <protection hidden="1"/>
    </xf>
    <xf numFmtId="49" fontId="56" fillId="0" borderId="8" xfId="0"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vertical="center" wrapText="1"/>
      <protection locked="0"/>
    </xf>
    <xf numFmtId="49" fontId="6" fillId="0" borderId="9" xfId="0" applyNumberFormat="1" applyFont="1" applyFill="1" applyBorder="1" applyAlignment="1" applyProtection="1">
      <alignment horizontal="left" vertical="center" wrapText="1"/>
      <protection locked="0"/>
    </xf>
    <xf numFmtId="49" fontId="6" fillId="0" borderId="10" xfId="0" applyNumberFormat="1" applyFont="1" applyFill="1" applyBorder="1" applyAlignment="1" applyProtection="1">
      <alignment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49" fontId="6" fillId="0" borderId="9" xfId="0" applyNumberFormat="1" applyFont="1" applyFill="1" applyBorder="1" applyAlignment="1" applyProtection="1">
      <alignment horizontal="center" vertical="center"/>
      <protection locked="0"/>
    </xf>
    <xf numFmtId="0" fontId="25" fillId="6" borderId="29" xfId="0" applyFont="1" applyFill="1" applyBorder="1" applyAlignment="1" applyProtection="1">
      <alignment horizontal="center" vertical="center" wrapText="1"/>
      <protection hidden="1"/>
    </xf>
    <xf numFmtId="0" fontId="25" fillId="6" borderId="39" xfId="0" applyFont="1" applyFill="1" applyBorder="1" applyAlignment="1" applyProtection="1">
      <alignment horizontal="center" vertical="center" wrapText="1"/>
      <protection hidden="1"/>
    </xf>
    <xf numFmtId="0" fontId="2" fillId="6" borderId="39" xfId="0" applyFont="1" applyFill="1" applyBorder="1" applyAlignment="1" applyProtection="1">
      <alignment vertical="center"/>
      <protection hidden="1"/>
    </xf>
    <xf numFmtId="0" fontId="2" fillId="6" borderId="30" xfId="0" applyFont="1" applyFill="1" applyBorder="1" applyAlignment="1" applyProtection="1">
      <alignment vertical="center"/>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wrapText="1"/>
      <protection hidden="1"/>
    </xf>
    <xf numFmtId="0" fontId="2" fillId="6" borderId="0" xfId="0" applyFont="1" applyFill="1" applyBorder="1" applyAlignment="1" applyProtection="1">
      <alignment vertical="center"/>
      <protection hidden="1"/>
    </xf>
    <xf numFmtId="0" fontId="2" fillId="6" borderId="12" xfId="0" applyFont="1" applyFill="1" applyBorder="1" applyAlignment="1" applyProtection="1">
      <alignment vertical="center"/>
      <protection hidden="1"/>
    </xf>
    <xf numFmtId="0" fontId="25" fillId="6" borderId="34" xfId="0" applyFont="1" applyFill="1" applyBorder="1" applyAlignment="1" applyProtection="1">
      <alignment horizontal="center" vertical="center" wrapText="1"/>
      <protection hidden="1"/>
    </xf>
    <xf numFmtId="0" fontId="25" fillId="6" borderId="45" xfId="0" applyFont="1" applyFill="1" applyBorder="1" applyAlignment="1" applyProtection="1">
      <alignment horizontal="center" vertical="center" wrapText="1"/>
      <protection hidden="1"/>
    </xf>
    <xf numFmtId="0" fontId="2" fillId="6" borderId="45"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0" fontId="11" fillId="0" borderId="44" xfId="0" applyFont="1" applyFill="1" applyBorder="1" applyAlignment="1" applyProtection="1">
      <alignment vertical="center"/>
      <protection locked="0"/>
    </xf>
    <xf numFmtId="0" fontId="11" fillId="0" borderId="45" xfId="0" applyFont="1" applyFill="1" applyBorder="1" applyAlignment="1" applyProtection="1">
      <alignment vertical="center"/>
      <protection locked="0"/>
    </xf>
    <xf numFmtId="0" fontId="11" fillId="0" borderId="46" xfId="0" applyFont="1" applyFill="1" applyBorder="1" applyAlignment="1" applyProtection="1">
      <alignment vertical="center"/>
      <protection locked="0"/>
    </xf>
    <xf numFmtId="0" fontId="4" fillId="6" borderId="23" xfId="0" applyFont="1" applyFill="1" applyBorder="1" applyAlignment="1" applyProtection="1">
      <alignment horizontal="center" vertical="center"/>
      <protection hidden="1"/>
    </xf>
    <xf numFmtId="0" fontId="4" fillId="6" borderId="95" xfId="0" applyFont="1" applyFill="1" applyBorder="1" applyAlignment="1" applyProtection="1">
      <alignment horizontal="center" vertical="center"/>
      <protection hidden="1"/>
    </xf>
    <xf numFmtId="0" fontId="4" fillId="6" borderId="9" xfId="0" applyFont="1" applyFill="1" applyBorder="1" applyAlignment="1" applyProtection="1">
      <alignment horizontal="center" vertical="center" wrapText="1"/>
      <protection hidden="1"/>
    </xf>
    <xf numFmtId="0" fontId="4" fillId="6" borderId="45" xfId="0" applyFont="1" applyFill="1" applyBorder="1" applyAlignment="1" applyProtection="1">
      <alignment horizontal="center" vertical="center"/>
      <protection hidden="1"/>
    </xf>
    <xf numFmtId="0" fontId="11" fillId="0" borderId="23" xfId="0" applyFont="1" applyFill="1" applyBorder="1" applyAlignment="1" applyProtection="1">
      <alignment horizontal="left" vertical="center"/>
      <protection locked="0"/>
    </xf>
    <xf numFmtId="0" fontId="11"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2" fillId="0" borderId="29" xfId="0" applyFont="1" applyBorder="1" applyAlignment="1" applyProtection="1">
      <alignment vertical="center" wrapText="1"/>
      <protection locked="0"/>
    </xf>
    <xf numFmtId="0" fontId="2" fillId="0" borderId="39"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0" xfId="0" applyFont="1" applyAlignment="1" applyProtection="1">
      <alignment vertical="center"/>
      <protection locked="0"/>
    </xf>
    <xf numFmtId="0" fontId="0" fillId="0" borderId="44" xfId="0" applyFont="1" applyBorder="1" applyAlignment="1" applyProtection="1">
      <alignment vertical="center"/>
      <protection locked="0"/>
    </xf>
    <xf numFmtId="0" fontId="0" fillId="0" borderId="34" xfId="0" applyFont="1" applyBorder="1" applyAlignment="1" applyProtection="1">
      <alignment vertical="center"/>
      <protection locked="0"/>
    </xf>
    <xf numFmtId="0" fontId="0" fillId="0" borderId="45" xfId="0" applyFont="1" applyBorder="1" applyAlignment="1" applyProtection="1">
      <alignment vertical="center"/>
      <protection locked="0"/>
    </xf>
    <xf numFmtId="0" fontId="0" fillId="0" borderId="46" xfId="0" applyFont="1" applyBorder="1" applyAlignment="1" applyProtection="1">
      <alignment vertical="center"/>
      <protection locked="0"/>
    </xf>
    <xf numFmtId="179" fontId="11" fillId="0" borderId="23" xfId="0" applyNumberFormat="1" applyFont="1" applyFill="1" applyBorder="1" applyAlignment="1" applyProtection="1">
      <alignment horizontal="left" vertical="center" shrinkToFit="1"/>
      <protection locked="0"/>
    </xf>
    <xf numFmtId="179" fontId="11" fillId="0" borderId="98" xfId="0" applyNumberFormat="1" applyFont="1" applyFill="1" applyBorder="1" applyAlignment="1" applyProtection="1">
      <alignment horizontal="left" vertical="center" shrinkToFit="1"/>
      <protection locked="0"/>
    </xf>
    <xf numFmtId="0" fontId="11" fillId="0" borderId="45" xfId="0" applyFont="1" applyFill="1" applyBorder="1" applyAlignment="1" applyProtection="1">
      <alignment horizontal="left" vertical="center" wrapText="1"/>
      <protection locked="0"/>
    </xf>
    <xf numFmtId="49" fontId="6" fillId="0" borderId="25" xfId="0" applyNumberFormat="1" applyFont="1" applyFill="1" applyBorder="1" applyAlignment="1" applyProtection="1">
      <alignment horizontal="center" vertical="center"/>
      <protection locked="0"/>
    </xf>
    <xf numFmtId="0" fontId="6" fillId="0" borderId="92"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4" fillId="6" borderId="92" xfId="0" applyFont="1" applyFill="1" applyBorder="1" applyAlignment="1" applyProtection="1">
      <alignment horizontal="center" vertical="center"/>
      <protection hidden="1"/>
    </xf>
    <xf numFmtId="0" fontId="4" fillId="6" borderId="45" xfId="0" applyFont="1" applyFill="1" applyBorder="1" applyAlignment="1" applyProtection="1">
      <alignment vertical="center"/>
      <protection hidden="1"/>
    </xf>
    <xf numFmtId="0" fontId="4" fillId="6" borderId="35" xfId="0" applyFont="1" applyFill="1" applyBorder="1" applyAlignment="1" applyProtection="1">
      <alignment vertical="center"/>
      <protection hidden="1"/>
    </xf>
    <xf numFmtId="49" fontId="28" fillId="0" borderId="8" xfId="1" applyNumberFormat="1" applyFont="1" applyFill="1" applyBorder="1" applyProtection="1">
      <alignment vertical="center"/>
      <protection locked="0"/>
    </xf>
    <xf numFmtId="49" fontId="28" fillId="0" borderId="9" xfId="0" applyNumberFormat="1" applyFont="1" applyFill="1" applyBorder="1" applyProtection="1">
      <alignment vertical="center"/>
      <protection locked="0"/>
    </xf>
    <xf numFmtId="49" fontId="28" fillId="0" borderId="25" xfId="0" applyNumberFormat="1" applyFont="1" applyFill="1" applyBorder="1" applyProtection="1">
      <alignment vertical="center"/>
      <protection locked="0"/>
    </xf>
    <xf numFmtId="0" fontId="6" fillId="0" borderId="21" xfId="0" applyFont="1" applyFill="1" applyBorder="1" applyAlignment="1" applyProtection="1">
      <alignment horizontal="center" vertical="center" shrinkToFit="1"/>
      <protection locked="0"/>
    </xf>
    <xf numFmtId="0" fontId="50" fillId="0" borderId="22" xfId="0" applyFont="1" applyBorder="1" applyAlignment="1" applyProtection="1">
      <alignment horizontal="center" vertical="center" shrinkToFit="1"/>
      <protection locked="0"/>
    </xf>
    <xf numFmtId="0" fontId="50" fillId="0" borderId="115" xfId="0" applyFont="1" applyBorder="1" applyAlignment="1" applyProtection="1">
      <alignment horizontal="center" vertical="center" shrinkToFit="1"/>
      <protection locked="0"/>
    </xf>
    <xf numFmtId="0" fontId="6" fillId="0" borderId="124" xfId="0" applyFont="1" applyFill="1" applyBorder="1" applyAlignment="1" applyProtection="1">
      <alignment horizontal="center" vertical="center"/>
      <protection locked="0"/>
    </xf>
    <xf numFmtId="0" fontId="50" fillId="0" borderId="22" xfId="0" applyFont="1" applyBorder="1" applyAlignment="1" applyProtection="1">
      <alignment horizontal="center" vertical="center"/>
      <protection locked="0"/>
    </xf>
    <xf numFmtId="0" fontId="50" fillId="0" borderId="28" xfId="0" applyFont="1" applyBorder="1" applyAlignment="1" applyProtection="1">
      <alignment horizontal="center" vertical="center"/>
      <protection locked="0"/>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49" fontId="6" fillId="0" borderId="22" xfId="0" applyNumberFormat="1" applyFont="1" applyFill="1" applyBorder="1" applyAlignment="1" applyProtection="1">
      <alignment horizontal="left" vertical="center" wrapText="1"/>
      <protection locked="0"/>
    </xf>
    <xf numFmtId="49" fontId="6" fillId="0" borderId="22" xfId="0" applyNumberFormat="1" applyFont="1" applyFill="1" applyBorder="1" applyAlignment="1" applyProtection="1">
      <alignment vertical="center" wrapText="1"/>
      <protection locked="0"/>
    </xf>
    <xf numFmtId="49" fontId="6" fillId="0" borderId="20" xfId="0" applyNumberFormat="1" applyFont="1" applyFill="1" applyBorder="1" applyAlignment="1" applyProtection="1">
      <alignment vertical="center" wrapText="1"/>
      <protection locked="0"/>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2" fillId="6" borderId="19" xfId="0" applyFont="1" applyFill="1" applyBorder="1" applyAlignment="1" applyProtection="1">
      <alignment vertical="center"/>
      <protection hidden="1"/>
    </xf>
    <xf numFmtId="0" fontId="2" fillId="6" borderId="34" xfId="0" applyFont="1" applyFill="1" applyBorder="1" applyAlignment="1" applyProtection="1">
      <alignment vertical="center"/>
      <protection hidden="1"/>
    </xf>
    <xf numFmtId="179" fontId="11" fillId="0" borderId="9" xfId="0" applyNumberFormat="1" applyFont="1" applyFill="1" applyBorder="1" applyAlignment="1" applyProtection="1">
      <alignment horizontal="left" vertical="center" shrinkToFit="1"/>
      <protection locked="0"/>
    </xf>
    <xf numFmtId="179" fontId="11" fillId="0" borderId="137" xfId="0" applyNumberFormat="1" applyFont="1" applyFill="1" applyBorder="1" applyAlignment="1" applyProtection="1">
      <alignment horizontal="left"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Fill="1" applyBorder="1" applyAlignment="1" applyProtection="1">
      <alignment horizontal="center" vertical="center" wrapText="1"/>
      <protection locked="0"/>
    </xf>
    <xf numFmtId="0" fontId="4" fillId="6" borderId="74"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4" xfId="0" applyFont="1" applyFill="1" applyBorder="1" applyAlignment="1" applyProtection="1">
      <alignment horizontal="center" vertical="center"/>
      <protection locked="0"/>
    </xf>
    <xf numFmtId="0" fontId="6" fillId="0" borderId="39"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0" fontId="6" fillId="0" borderId="95" xfId="0" applyFont="1" applyFill="1" applyBorder="1" applyAlignment="1" applyProtection="1">
      <alignment vertical="center"/>
      <protection locked="0"/>
    </xf>
    <xf numFmtId="0" fontId="6" fillId="0" borderId="24" xfId="0" applyFont="1" applyFill="1" applyBorder="1" applyAlignment="1" applyProtection="1">
      <alignment vertical="center"/>
      <protection locked="0"/>
    </xf>
    <xf numFmtId="0" fontId="11" fillId="0" borderId="15"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protection locked="0"/>
    </xf>
    <xf numFmtId="0" fontId="5" fillId="6" borderId="85" xfId="0" applyFont="1" applyFill="1" applyBorder="1" applyAlignment="1" applyProtection="1">
      <alignment horizontal="center" vertical="center" wrapText="1"/>
      <protection hidden="1"/>
    </xf>
    <xf numFmtId="0" fontId="2" fillId="6" borderId="85" xfId="0" applyFont="1" applyFill="1" applyBorder="1" applyAlignment="1" applyProtection="1">
      <alignment horizontal="center" vertical="center"/>
      <protection hidden="1"/>
    </xf>
    <xf numFmtId="0" fontId="11" fillId="0" borderId="53" xfId="0" applyFont="1" applyFill="1" applyBorder="1" applyAlignment="1" applyProtection="1">
      <alignment horizontal="center" vertical="center"/>
      <protection locked="0"/>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wrapText="1"/>
      <protection locked="0"/>
    </xf>
    <xf numFmtId="0" fontId="0" fillId="0" borderId="44" xfId="0" applyBorder="1" applyAlignment="1" applyProtection="1">
      <alignment vertical="center"/>
      <protection hidden="1"/>
    </xf>
    <xf numFmtId="0" fontId="2" fillId="6" borderId="42" xfId="0" applyNumberFormat="1" applyFont="1" applyFill="1" applyBorder="1" applyAlignment="1" applyProtection="1">
      <alignment horizontal="center" vertical="center" wrapText="1"/>
      <protection hidden="1"/>
    </xf>
    <xf numFmtId="0" fontId="2" fillId="6" borderId="42"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Border="1" applyAlignment="1" applyProtection="1">
      <alignment horizontal="center" vertical="center" wrapText="1"/>
      <protection hidden="1"/>
    </xf>
    <xf numFmtId="0" fontId="29" fillId="6" borderId="0" xfId="0" applyFont="1" applyFill="1" applyBorder="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5" xfId="0" applyFont="1" applyFill="1" applyBorder="1" applyAlignment="1" applyProtection="1">
      <alignment horizontal="center" vertical="center" wrapText="1"/>
      <protection hidden="1"/>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0" fontId="11" fillId="0" borderId="1" xfId="0" applyFont="1" applyFill="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11" fillId="0" borderId="31" xfId="0" applyFont="1" applyFill="1" applyBorder="1" applyAlignment="1" applyProtection="1">
      <alignment horizontal="left" vertical="center"/>
      <protection locked="0"/>
    </xf>
    <xf numFmtId="0" fontId="29" fillId="0" borderId="21" xfId="0" applyFont="1" applyFill="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4" fillId="0" borderId="22" xfId="0" applyFont="1" applyBorder="1" applyAlignment="1" applyProtection="1">
      <alignment vertical="center" wrapText="1"/>
      <protection hidden="1"/>
    </xf>
    <xf numFmtId="0" fontId="44"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72" fillId="0" borderId="31" xfId="0" applyFont="1" applyFill="1" applyBorder="1" applyAlignment="1" applyProtection="1">
      <alignment horizontal="center" vertical="center"/>
      <protection locked="0"/>
    </xf>
    <xf numFmtId="0" fontId="22" fillId="0"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50" fillId="0" borderId="31" xfId="0" applyFont="1" applyBorder="1" applyAlignment="1" applyProtection="1">
      <alignment horizontal="center" vertical="center"/>
      <protection locked="0" hidden="1"/>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35" fillId="0" borderId="27" xfId="0" applyFont="1" applyFill="1" applyBorder="1" applyAlignment="1" applyProtection="1">
      <alignment horizontal="center" vertical="center" wrapText="1"/>
      <protection hidden="1"/>
    </xf>
    <xf numFmtId="0" fontId="35" fillId="0" borderId="27" xfId="0" applyFont="1" applyFill="1" applyBorder="1" applyAlignment="1" applyProtection="1">
      <alignment horizontal="center" vertical="center"/>
      <protection hidden="1"/>
    </xf>
    <xf numFmtId="0" fontId="2" fillId="6" borderId="99" xfId="0" applyFont="1" applyFill="1" applyBorder="1" applyAlignment="1" applyProtection="1">
      <alignment horizontal="center" vertical="center"/>
      <protection hidden="1"/>
    </xf>
    <xf numFmtId="0" fontId="0" fillId="6" borderId="100" xfId="0" applyFill="1" applyBorder="1" applyAlignment="1" applyProtection="1">
      <alignment horizontal="center" vertical="center"/>
      <protection hidden="1"/>
    </xf>
    <xf numFmtId="0" fontId="0" fillId="6" borderId="101" xfId="0" applyFill="1" applyBorder="1" applyAlignment="1" applyProtection="1">
      <alignment horizontal="center" vertical="center"/>
      <protection hidden="1"/>
    </xf>
    <xf numFmtId="0" fontId="18" fillId="0" borderId="92" xfId="0" applyFont="1" applyFill="1" applyBorder="1" applyAlignment="1" applyProtection="1">
      <alignment horizontal="center" vertical="center" wrapText="1"/>
      <protection locked="0"/>
    </xf>
    <xf numFmtId="0" fontId="18" fillId="0" borderId="45"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18" fillId="0" borderId="92" xfId="0" applyFont="1" applyFill="1" applyBorder="1" applyAlignment="1" applyProtection="1">
      <alignment horizontal="center" vertical="center" shrinkToFit="1"/>
      <protection locked="0"/>
    </xf>
    <xf numFmtId="0" fontId="18" fillId="0" borderId="45"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104" xfId="0" applyFont="1" applyFill="1" applyBorder="1" applyAlignment="1" applyProtection="1">
      <alignment horizontal="center" vertical="center" shrinkToFit="1"/>
      <protection locked="0"/>
    </xf>
    <xf numFmtId="0" fontId="45" fillId="0" borderId="102" xfId="0" applyFont="1" applyFill="1" applyBorder="1" applyAlignment="1" applyProtection="1">
      <alignment horizontal="center" vertical="center" shrinkToFit="1"/>
      <protection locked="0"/>
    </xf>
    <xf numFmtId="0" fontId="45" fillId="0" borderId="103" xfId="0" applyFont="1" applyFill="1" applyBorder="1" applyAlignment="1" applyProtection="1">
      <alignment horizontal="center" vertical="center" shrinkToFit="1"/>
      <protection locked="0"/>
    </xf>
    <xf numFmtId="0" fontId="0" fillId="6" borderId="2" xfId="0" applyFill="1" applyBorder="1" applyAlignment="1" applyProtection="1">
      <alignment vertical="center"/>
      <protection hidden="1"/>
    </xf>
    <xf numFmtId="0" fontId="0" fillId="6" borderId="19" xfId="0" applyFill="1" applyBorder="1" applyAlignment="1" applyProtection="1">
      <alignment vertical="center"/>
      <protection hidden="1"/>
    </xf>
    <xf numFmtId="0" fontId="0" fillId="6" borderId="0" xfId="0" applyFill="1" applyAlignment="1" applyProtection="1">
      <alignment vertical="center"/>
      <protection hidden="1"/>
    </xf>
    <xf numFmtId="0" fontId="0" fillId="6" borderId="34" xfId="0" applyFill="1" applyBorder="1" applyAlignment="1" applyProtection="1">
      <alignment vertical="center"/>
      <protection hidden="1"/>
    </xf>
    <xf numFmtId="0" fontId="0" fillId="6" borderId="45" xfId="0" applyFill="1" applyBorder="1" applyAlignment="1" applyProtection="1">
      <alignment vertical="center"/>
      <protection hidden="1"/>
    </xf>
    <xf numFmtId="0" fontId="0" fillId="6" borderId="105" xfId="0" applyFill="1" applyBorder="1" applyAlignment="1" applyProtection="1">
      <alignment horizontal="center" vertical="center"/>
      <protection hidden="1"/>
    </xf>
    <xf numFmtId="0" fontId="0" fillId="6" borderId="106" xfId="0" applyFill="1" applyBorder="1" applyAlignment="1" applyProtection="1">
      <alignment horizontal="center" vertical="center"/>
      <protection hidden="1"/>
    </xf>
    <xf numFmtId="0" fontId="0" fillId="6" borderId="107" xfId="0" applyFill="1" applyBorder="1" applyAlignment="1" applyProtection="1">
      <alignment horizontal="center" vertical="center"/>
      <protection hidden="1"/>
    </xf>
    <xf numFmtId="0" fontId="0" fillId="6" borderId="88" xfId="0"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6" fillId="0" borderId="76" xfId="0" applyFont="1" applyBorder="1" applyAlignment="1" applyProtection="1">
      <alignment horizontal="center" vertical="center" wrapText="1"/>
      <protection locked="0"/>
    </xf>
    <xf numFmtId="0" fontId="50" fillId="0" borderId="65" xfId="0" applyFont="1" applyBorder="1" applyAlignment="1" applyProtection="1">
      <alignment horizontal="center" vertical="center" wrapText="1"/>
      <protection locked="0"/>
    </xf>
    <xf numFmtId="0" fontId="50" fillId="0" borderId="48"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11" fillId="0" borderId="152" xfId="0" applyFont="1" applyFill="1" applyBorder="1" applyAlignment="1" applyProtection="1">
      <alignment horizontal="center" vertical="center" wrapText="1"/>
      <protection locked="0"/>
    </xf>
    <xf numFmtId="0" fontId="5" fillId="6" borderId="85" xfId="0" applyFont="1" applyFill="1" applyBorder="1" applyAlignment="1" applyProtection="1">
      <alignment horizontal="center" vertical="center"/>
      <protection hidden="1"/>
    </xf>
    <xf numFmtId="0" fontId="2" fillId="6" borderId="85" xfId="0" applyFont="1" applyFill="1" applyBorder="1" applyAlignment="1" applyProtection="1">
      <alignment vertical="center"/>
      <protection hidden="1"/>
    </xf>
    <xf numFmtId="0" fontId="9" fillId="6" borderId="53" xfId="0" applyFont="1" applyFill="1" applyBorder="1" applyAlignment="1" applyProtection="1">
      <alignment horizontal="left" vertical="top"/>
      <protection hidden="1"/>
    </xf>
    <xf numFmtId="0" fontId="2" fillId="6" borderId="53" xfId="0" applyFont="1" applyFill="1" applyBorder="1" applyAlignment="1" applyProtection="1">
      <alignment vertical="center"/>
      <protection hidden="1"/>
    </xf>
    <xf numFmtId="14"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vertical="center" wrapText="1"/>
      <protection locked="0"/>
    </xf>
    <xf numFmtId="0" fontId="11" fillId="0" borderId="15" xfId="0" applyFont="1" applyFill="1" applyBorder="1" applyAlignment="1" applyProtection="1">
      <alignment horizontal="center" vertical="center" wrapText="1"/>
      <protection hidden="1"/>
    </xf>
    <xf numFmtId="0" fontId="11" fillId="0" borderId="15" xfId="0" applyFont="1" applyBorder="1" applyAlignment="1" applyProtection="1">
      <alignment vertical="center"/>
      <protection hidden="1"/>
    </xf>
    <xf numFmtId="0" fontId="11" fillId="0" borderId="152" xfId="0" applyFont="1" applyBorder="1" applyAlignment="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Alignment="1" applyProtection="1">
      <alignment vertical="center"/>
      <protection hidden="1"/>
    </xf>
    <xf numFmtId="0" fontId="11" fillId="0" borderId="42" xfId="0" applyFont="1" applyBorder="1" applyAlignment="1" applyProtection="1">
      <alignment vertical="center"/>
      <protection hidden="1"/>
    </xf>
    <xf numFmtId="0" fontId="2" fillId="0" borderId="29" xfId="0" applyFont="1" applyFill="1" applyBorder="1" applyAlignment="1" applyProtection="1">
      <alignment horizontal="center" vertical="center" textRotation="255"/>
      <protection locked="0"/>
    </xf>
    <xf numFmtId="0" fontId="0" fillId="0" borderId="30" xfId="0" applyBorder="1" applyAlignment="1" applyProtection="1">
      <alignment horizontal="center" vertical="center"/>
      <protection locked="0"/>
    </xf>
    <xf numFmtId="0" fontId="2" fillId="0" borderId="19" xfId="0" applyFont="1" applyFill="1" applyBorder="1" applyAlignment="1" applyProtection="1">
      <alignment horizontal="center" vertical="center" textRotation="255"/>
      <protection locked="0"/>
    </xf>
    <xf numFmtId="0" fontId="0" fillId="0" borderId="12" xfId="0"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0" borderId="148" xfId="0" applyFont="1" applyBorder="1" applyAlignment="1" applyProtection="1">
      <alignment horizontal="left" vertical="center"/>
      <protection hidden="1"/>
    </xf>
    <xf numFmtId="0" fontId="0" fillId="0" borderId="149" xfId="0" applyBorder="1" applyAlignment="1" applyProtection="1">
      <alignment vertical="center"/>
      <protection hidden="1"/>
    </xf>
    <xf numFmtId="0" fontId="0" fillId="0" borderId="150" xfId="0" applyBorder="1" applyAlignment="1" applyProtection="1">
      <alignment vertical="center"/>
      <protection hidden="1"/>
    </xf>
    <xf numFmtId="0" fontId="6" fillId="7" borderId="125" xfId="0" applyFont="1" applyFill="1" applyBorder="1" applyAlignment="1" applyProtection="1">
      <alignment vertical="center"/>
      <protection hidden="1"/>
    </xf>
    <xf numFmtId="0" fontId="6" fillId="7" borderId="128" xfId="0" applyFont="1" applyFill="1" applyBorder="1" applyAlignment="1" applyProtection="1">
      <alignment vertical="center"/>
      <protection hidden="1"/>
    </xf>
    <xf numFmtId="0" fontId="50" fillId="7" borderId="126" xfId="0" applyFont="1" applyFill="1" applyBorder="1" applyAlignment="1" applyProtection="1">
      <alignment vertical="center"/>
      <protection hidden="1"/>
    </xf>
    <xf numFmtId="178" fontId="6" fillId="7" borderId="127" xfId="0" applyNumberFormat="1" applyFont="1" applyFill="1" applyBorder="1" applyAlignment="1" applyProtection="1">
      <alignment horizontal="center" vertical="center"/>
      <protection hidden="1"/>
    </xf>
    <xf numFmtId="0" fontId="50" fillId="7" borderId="128" xfId="0" applyFont="1" applyFill="1" applyBorder="1" applyAlignment="1" applyProtection="1">
      <alignment horizontal="center" vertical="center"/>
      <protection hidden="1"/>
    </xf>
    <xf numFmtId="178" fontId="2" fillId="0" borderId="1" xfId="0" applyNumberFormat="1" applyFont="1" applyBorder="1" applyAlignment="1" applyProtection="1">
      <alignment horizontal="center" vertical="center"/>
      <protection locked="0"/>
    </xf>
    <xf numFmtId="178" fontId="2" fillId="0" borderId="1" xfId="0" applyNumberFormat="1" applyFont="1" applyBorder="1" applyAlignment="1" applyProtection="1">
      <alignment horizontal="center" vertical="center"/>
      <protection hidden="1"/>
    </xf>
    <xf numFmtId="0" fontId="4" fillId="6" borderId="64" xfId="0" applyFont="1" applyFill="1" applyBorder="1" applyAlignment="1" applyProtection="1">
      <alignment horizontal="center" vertical="center"/>
      <protection hidden="1"/>
    </xf>
    <xf numFmtId="0" fontId="0" fillId="0" borderId="73" xfId="0"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11" fillId="0" borderId="21" xfId="0" applyFont="1" applyBorder="1" applyAlignment="1" applyProtection="1">
      <alignment horizontal="center" vertical="center"/>
      <protection locked="0"/>
    </xf>
    <xf numFmtId="0" fontId="58" fillId="0" borderId="22" xfId="0" applyFont="1" applyBorder="1" applyAlignment="1" applyProtection="1">
      <alignment horizontal="center" vertical="center"/>
      <protection locked="0"/>
    </xf>
    <xf numFmtId="0" fontId="58" fillId="0" borderId="28"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hidden="1"/>
    </xf>
    <xf numFmtId="0" fontId="0" fillId="0" borderId="9" xfId="0" applyBorder="1" applyAlignment="1" applyProtection="1">
      <alignment vertical="center"/>
      <protection hidden="1"/>
    </xf>
    <xf numFmtId="0" fontId="11" fillId="0" borderId="8"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0" fontId="58" fillId="0" borderId="25" xfId="0" applyFont="1" applyBorder="1" applyAlignment="1" applyProtection="1">
      <alignment horizontal="center" vertical="center"/>
      <protection locked="0"/>
    </xf>
    <xf numFmtId="0" fontId="2" fillId="6" borderId="14" xfId="0" applyFont="1" applyFill="1" applyBorder="1" applyAlignment="1" applyProtection="1">
      <alignment vertical="center" textRotation="255" shrinkToFit="1"/>
      <protection hidden="1"/>
    </xf>
    <xf numFmtId="0" fontId="0" fillId="6" borderId="41" xfId="0" applyFill="1" applyBorder="1" applyAlignment="1" applyProtection="1">
      <alignment vertical="center" textRotation="255" shrinkToFit="1"/>
      <protection hidden="1"/>
    </xf>
    <xf numFmtId="0" fontId="0" fillId="6" borderId="70" xfId="0" applyFill="1" applyBorder="1" applyAlignment="1" applyProtection="1">
      <alignment vertical="center" textRotation="255" shrinkToFit="1"/>
      <protection hidden="1"/>
    </xf>
    <xf numFmtId="0" fontId="4" fillId="0" borderId="74" xfId="0" applyFont="1" applyBorder="1" applyAlignment="1" applyProtection="1">
      <alignment horizontal="left" vertical="center"/>
      <protection hidden="1"/>
    </xf>
    <xf numFmtId="0" fontId="0" fillId="0" borderId="23" xfId="0" applyBorder="1" applyAlignment="1" applyProtection="1">
      <alignment vertical="center"/>
      <protection hidden="1"/>
    </xf>
    <xf numFmtId="0" fontId="11" fillId="0" borderId="74" xfId="0" applyFont="1" applyBorder="1" applyAlignment="1" applyProtection="1">
      <alignment horizontal="center" vertical="center"/>
      <protection locked="0"/>
    </xf>
    <xf numFmtId="0" fontId="58" fillId="0" borderId="23"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Alignment="1" applyProtection="1">
      <alignment vertical="center"/>
      <protection hidden="1"/>
    </xf>
    <xf numFmtId="0" fontId="4" fillId="0" borderId="22" xfId="0" applyFont="1"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2" fillId="6" borderId="79" xfId="0" applyFont="1" applyFill="1" applyBorder="1" applyAlignment="1" applyProtection="1">
      <alignment vertical="center" textRotation="255"/>
      <protection hidden="1"/>
    </xf>
    <xf numFmtId="0" fontId="0" fillId="6" borderId="75" xfId="0" applyFill="1" applyBorder="1" applyAlignment="1" applyProtection="1">
      <alignment vertical="center" textRotation="255"/>
      <protection hidden="1"/>
    </xf>
    <xf numFmtId="0" fontId="4" fillId="6" borderId="55" xfId="0" applyFont="1" applyFill="1" applyBorder="1" applyAlignment="1" applyProtection="1">
      <alignment horizontal="center" vertical="center"/>
      <protection hidden="1"/>
    </xf>
    <xf numFmtId="0" fontId="0" fillId="6" borderId="55" xfId="0" applyFill="1" applyBorder="1" applyAlignment="1" applyProtection="1">
      <alignment vertical="center"/>
      <protection hidden="1"/>
    </xf>
    <xf numFmtId="0" fontId="0" fillId="6" borderId="69" xfId="0" applyFill="1" applyBorder="1" applyAlignment="1" applyProtection="1">
      <alignment vertical="center"/>
      <protection hidden="1"/>
    </xf>
    <xf numFmtId="0" fontId="2" fillId="0" borderId="38" xfId="0" applyFont="1" applyBorder="1" applyAlignment="1" applyProtection="1">
      <alignment vertical="center"/>
      <protection locked="0"/>
    </xf>
    <xf numFmtId="0" fontId="0" fillId="0" borderId="39" xfId="0" applyBorder="1" applyAlignment="1" applyProtection="1">
      <alignment vertical="center"/>
      <protection locked="0"/>
    </xf>
    <xf numFmtId="0" fontId="0" fillId="0" borderId="40" xfId="0" applyBorder="1" applyAlignment="1" applyProtection="1">
      <alignment vertical="center"/>
      <protection locked="0"/>
    </xf>
    <xf numFmtId="0" fontId="0" fillId="0" borderId="92" xfId="0" applyBorder="1" applyAlignment="1" applyProtection="1">
      <alignmen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2" fillId="0" borderId="76" xfId="0" applyFont="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15" fillId="0" borderId="71" xfId="0" applyFont="1" applyBorder="1" applyAlignment="1" applyProtection="1">
      <alignment horizontal="center" vertical="center" shrinkToFit="1"/>
      <protection locked="0"/>
    </xf>
    <xf numFmtId="0" fontId="57" fillId="0" borderId="71" xfId="0" applyFont="1" applyBorder="1" applyAlignment="1" applyProtection="1">
      <alignment horizontal="center" vertical="center" shrinkToFit="1"/>
      <protection locked="0"/>
    </xf>
    <xf numFmtId="0" fontId="2" fillId="0" borderId="71" xfId="0" applyFont="1"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2" fillId="0" borderId="71" xfId="0" applyFont="1" applyBorder="1" applyAlignment="1" applyProtection="1">
      <alignment vertical="center"/>
      <protection locked="0"/>
    </xf>
    <xf numFmtId="0" fontId="0" fillId="0" borderId="71" xfId="0" applyBorder="1" applyAlignment="1" applyProtection="1">
      <alignment vertical="center"/>
      <protection locked="0"/>
    </xf>
    <xf numFmtId="0" fontId="4" fillId="0" borderId="76" xfId="0" applyFont="1" applyBorder="1" applyAlignment="1" applyProtection="1">
      <alignment horizontal="center" vertical="center" shrinkToFit="1"/>
      <protection locked="0"/>
    </xf>
    <xf numFmtId="0" fontId="4" fillId="0" borderId="73" xfId="0" applyFont="1" applyBorder="1" applyAlignment="1" applyProtection="1">
      <alignment horizontal="center" vertical="center" shrinkToFit="1"/>
      <protection locked="0"/>
    </xf>
    <xf numFmtId="0" fontId="0" fillId="0" borderId="73" xfId="0"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 fillId="0" borderId="76" xfId="0" applyFont="1"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0" fillId="0" borderId="76" xfId="0" applyBorder="1" applyAlignment="1" applyProtection="1">
      <alignment horizontal="center" vertical="center" shrinkToFit="1"/>
      <protection locked="0"/>
    </xf>
    <xf numFmtId="0" fontId="2" fillId="0" borderId="29" xfId="0" applyFont="1" applyBorder="1" applyAlignment="1" applyProtection="1">
      <alignment horizontal="center" vertical="center" textRotation="255"/>
      <protection locked="0"/>
    </xf>
    <xf numFmtId="0" fontId="0" fillId="0" borderId="30" xfId="0" applyBorder="1" applyAlignment="1" applyProtection="1">
      <alignment horizontal="center" vertical="center" textRotation="255"/>
      <protection locked="0"/>
    </xf>
    <xf numFmtId="0" fontId="2" fillId="0" borderId="34" xfId="0" applyFont="1" applyBorder="1" applyAlignment="1" applyProtection="1">
      <alignment horizontal="center" vertical="center" textRotation="255"/>
      <protection locked="0"/>
    </xf>
    <xf numFmtId="0" fontId="0" fillId="0" borderId="35" xfId="0" applyBorder="1" applyAlignment="1" applyProtection="1">
      <alignment horizontal="center" vertical="center" textRotation="255"/>
      <protection locked="0"/>
    </xf>
    <xf numFmtId="0" fontId="4" fillId="6" borderId="76" xfId="0" applyFont="1" applyFill="1" applyBorder="1" applyAlignment="1" applyProtection="1">
      <alignment horizontal="center" vertical="center"/>
      <protection hidden="1"/>
    </xf>
    <xf numFmtId="0" fontId="0" fillId="6" borderId="65" xfId="0" applyFill="1" applyBorder="1" applyAlignment="1" applyProtection="1">
      <alignment horizontal="center" vertical="center"/>
      <protection hidden="1"/>
    </xf>
    <xf numFmtId="0" fontId="0" fillId="6" borderId="48" xfId="0" applyFill="1" applyBorder="1" applyAlignment="1" applyProtection="1">
      <alignment horizontal="center" vertical="center"/>
      <protection hidden="1"/>
    </xf>
    <xf numFmtId="0" fontId="2" fillId="0" borderId="71" xfId="0" applyFont="1"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2" fillId="6" borderId="29" xfId="0" applyFont="1" applyFill="1" applyBorder="1" applyAlignment="1" applyProtection="1">
      <alignment horizontal="center" vertical="center" textRotation="255"/>
      <protection hidden="1"/>
    </xf>
    <xf numFmtId="0" fontId="2" fillId="6" borderId="19" xfId="0" applyFont="1" applyFill="1" applyBorder="1" applyAlignment="1" applyProtection="1">
      <alignment horizontal="center" vertical="center" textRotation="255"/>
      <protection hidden="1"/>
    </xf>
    <xf numFmtId="0" fontId="2" fillId="6" borderId="34" xfId="0" applyFont="1" applyFill="1" applyBorder="1" applyAlignment="1" applyProtection="1">
      <alignment horizontal="center" vertical="center" textRotation="255"/>
      <protection hidden="1"/>
    </xf>
    <xf numFmtId="0" fontId="0" fillId="6" borderId="73" xfId="0" applyFill="1" applyBorder="1" applyAlignment="1" applyProtection="1">
      <alignment vertical="center"/>
      <protection hidden="1"/>
    </xf>
    <xf numFmtId="0" fontId="4" fillId="6" borderId="133" xfId="0" applyFont="1" applyFill="1" applyBorder="1" applyAlignment="1" applyProtection="1">
      <alignment horizontal="center" vertical="center"/>
      <protection hidden="1"/>
    </xf>
    <xf numFmtId="0" fontId="4" fillId="6" borderId="134" xfId="0" applyFont="1" applyFill="1" applyBorder="1" applyAlignment="1" applyProtection="1">
      <alignment horizontal="center" vertical="center"/>
      <protection hidden="1"/>
    </xf>
    <xf numFmtId="0" fontId="4" fillId="0" borderId="134" xfId="0" applyFont="1" applyBorder="1" applyAlignment="1" applyProtection="1">
      <alignment horizontal="center" vertical="center"/>
      <protection hidden="1"/>
    </xf>
    <xf numFmtId="0" fontId="4" fillId="0" borderId="135" xfId="0" applyFont="1" applyBorder="1" applyAlignment="1" applyProtection="1">
      <alignment horizontal="center" vertical="center"/>
      <protection hidden="1"/>
    </xf>
    <xf numFmtId="0" fontId="21" fillId="6" borderId="76" xfId="0" applyFont="1" applyFill="1" applyBorder="1" applyAlignment="1" applyProtection="1">
      <alignment horizontal="center" vertical="center" wrapText="1"/>
      <protection hidden="1"/>
    </xf>
    <xf numFmtId="0" fontId="0" fillId="6" borderId="73" xfId="0" applyFill="1" applyBorder="1" applyAlignment="1" applyProtection="1">
      <alignment horizontal="center" vertical="center" wrapText="1"/>
      <protection hidden="1"/>
    </xf>
    <xf numFmtId="0" fontId="0" fillId="6" borderId="73" xfId="0" applyFill="1" applyBorder="1" applyAlignment="1" applyProtection="1">
      <alignment horizontal="center" vertical="center"/>
      <protection hidden="1"/>
    </xf>
    <xf numFmtId="0" fontId="2" fillId="6" borderId="76" xfId="0" applyFont="1" applyFill="1" applyBorder="1" applyAlignment="1" applyProtection="1">
      <alignment horizontal="center" vertical="center" textRotation="255"/>
      <protection hidden="1"/>
    </xf>
    <xf numFmtId="0" fontId="0" fillId="0" borderId="73" xfId="0" applyBorder="1" applyAlignment="1" applyProtection="1">
      <alignment horizontal="center" vertical="center" textRotation="255"/>
      <protection hidden="1"/>
    </xf>
    <xf numFmtId="178" fontId="6" fillId="7" borderId="128" xfId="0" applyNumberFormat="1" applyFont="1" applyFill="1" applyBorder="1" applyAlignment="1" applyProtection="1">
      <alignment horizontal="center" vertical="center"/>
      <protection hidden="1"/>
    </xf>
    <xf numFmtId="178" fontId="6" fillId="7" borderId="155" xfId="0" applyNumberFormat="1" applyFont="1" applyFill="1" applyBorder="1" applyAlignment="1" applyProtection="1">
      <alignment horizontal="center" vertical="center"/>
      <protection hidden="1"/>
    </xf>
    <xf numFmtId="178" fontId="2" fillId="0" borderId="136" xfId="0" applyNumberFormat="1" applyFont="1" applyBorder="1" applyAlignment="1" applyProtection="1">
      <alignment horizontal="center" vertical="center"/>
      <protection hidden="1"/>
    </xf>
    <xf numFmtId="0" fontId="2" fillId="0" borderId="133" xfId="0" applyFont="1" applyFill="1" applyBorder="1" applyAlignment="1" applyProtection="1">
      <alignment horizontal="center" vertical="center"/>
      <protection hidden="1"/>
    </xf>
    <xf numFmtId="0" fontId="2" fillId="0" borderId="134" xfId="0" applyFont="1" applyFill="1" applyBorder="1" applyAlignment="1" applyProtection="1">
      <alignment horizontal="center" vertical="center"/>
      <protection hidden="1"/>
    </xf>
    <xf numFmtId="0" fontId="2" fillId="0" borderId="157" xfId="0" applyFont="1" applyFill="1" applyBorder="1" applyAlignment="1" applyProtection="1">
      <alignment horizontal="center" vertical="center"/>
      <protection hidden="1"/>
    </xf>
    <xf numFmtId="0" fontId="4" fillId="0" borderId="57" xfId="0" applyFont="1"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0" fontId="0" fillId="0" borderId="131" xfId="0" applyBorder="1" applyAlignment="1" applyProtection="1">
      <alignment horizontal="center" vertical="center" wrapText="1"/>
      <protection hidden="1"/>
    </xf>
    <xf numFmtId="178" fontId="2" fillId="0" borderId="53" xfId="0" applyNumberFormat="1" applyFont="1" applyBorder="1" applyAlignment="1" applyProtection="1">
      <alignment horizontal="center" vertical="center"/>
      <protection locked="0"/>
    </xf>
    <xf numFmtId="178" fontId="2" fillId="0" borderId="53" xfId="0" applyNumberFormat="1" applyFont="1" applyBorder="1" applyAlignment="1" applyProtection="1">
      <alignment horizontal="center" vertical="center"/>
      <protection hidden="1"/>
    </xf>
    <xf numFmtId="178" fontId="2" fillId="0" borderId="153" xfId="0" applyNumberFormat="1" applyFont="1" applyBorder="1" applyAlignment="1" applyProtection="1">
      <alignment horizontal="center" vertical="center"/>
      <protection locked="0"/>
    </xf>
    <xf numFmtId="0" fontId="2" fillId="0" borderId="64" xfId="0" applyFont="1" applyBorder="1" applyAlignment="1" applyProtection="1">
      <alignment horizontal="center" vertical="center" shrinkToFit="1"/>
      <protection hidden="1"/>
    </xf>
    <xf numFmtId="0" fontId="0" fillId="0" borderId="151" xfId="0" applyBorder="1" applyAlignment="1" applyProtection="1">
      <alignment horizontal="center" vertical="center" shrinkToFit="1"/>
      <protection hidden="1"/>
    </xf>
    <xf numFmtId="178" fontId="2" fillId="0" borderId="42" xfId="0" applyNumberFormat="1" applyFont="1" applyBorder="1" applyAlignment="1" applyProtection="1">
      <alignment horizontal="center" vertical="center"/>
      <protection locked="0"/>
    </xf>
    <xf numFmtId="178" fontId="2" fillId="0" borderId="132" xfId="0" applyNumberFormat="1" applyFont="1"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178" fontId="2" fillId="0" borderId="132" xfId="0" applyNumberFormat="1" applyFont="1" applyBorder="1" applyAlignment="1" applyProtection="1">
      <alignment horizontal="center" vertical="center"/>
      <protection hidden="1"/>
    </xf>
    <xf numFmtId="0" fontId="0" fillId="0" borderId="129" xfId="0" applyBorder="1" applyAlignment="1" applyProtection="1">
      <alignment horizontal="center" vertical="center"/>
      <protection hidden="1"/>
    </xf>
    <xf numFmtId="0" fontId="0" fillId="0" borderId="130" xfId="0" applyBorder="1" applyAlignment="1" applyProtection="1">
      <alignment horizontal="center" vertical="center"/>
      <protection hidden="1"/>
    </xf>
    <xf numFmtId="0" fontId="0" fillId="0" borderId="154" xfId="0" applyBorder="1" applyAlignment="1" applyProtection="1">
      <alignment horizontal="center" vertical="center"/>
      <protection locked="0"/>
    </xf>
    <xf numFmtId="0" fontId="2" fillId="0" borderId="65" xfId="0" applyFont="1" applyBorder="1" applyAlignment="1" applyProtection="1">
      <alignment horizontal="center" vertical="center" shrinkToFit="1"/>
      <protection hidden="1"/>
    </xf>
    <xf numFmtId="0" fontId="0" fillId="0" borderId="73" xfId="0" applyBorder="1" applyAlignment="1" applyProtection="1">
      <alignment horizontal="center" vertical="center" shrinkToFit="1"/>
      <protection hidden="1"/>
    </xf>
    <xf numFmtId="0" fontId="50" fillId="7" borderId="155" xfId="0" applyFont="1" applyFill="1" applyBorder="1" applyAlignment="1" applyProtection="1">
      <alignment horizontal="center" vertical="center"/>
      <protection hidden="1"/>
    </xf>
    <xf numFmtId="0" fontId="2" fillId="0" borderId="66" xfId="0" applyFont="1"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66" xfId="0"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vertical="center"/>
      <protection locked="0"/>
    </xf>
    <xf numFmtId="0" fontId="2" fillId="0" borderId="55" xfId="0" applyFont="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2" fillId="0" borderId="38" xfId="0" applyFont="1" applyBorder="1" applyAlignment="1" applyProtection="1">
      <alignment vertical="center" wrapText="1"/>
      <protection locked="0"/>
    </xf>
    <xf numFmtId="0" fontId="0" fillId="0" borderId="44" xfId="0" applyBorder="1" applyAlignment="1" applyProtection="1">
      <alignment vertical="center"/>
      <protection locked="0"/>
    </xf>
    <xf numFmtId="0" fontId="0" fillId="0" borderId="26" xfId="0" applyBorder="1" applyAlignment="1" applyProtection="1">
      <alignment vertical="center"/>
      <protection locked="0"/>
    </xf>
    <xf numFmtId="178" fontId="2" fillId="0" borderId="136" xfId="0" applyNumberFormat="1" applyFont="1" applyBorder="1" applyAlignment="1" applyProtection="1">
      <alignment horizontal="center" vertical="center"/>
      <protection locked="0"/>
    </xf>
    <xf numFmtId="0" fontId="0" fillId="0" borderId="149" xfId="0" applyBorder="1" applyAlignment="1" applyProtection="1">
      <alignment horizontal="left" vertical="center"/>
      <protection hidden="1"/>
    </xf>
    <xf numFmtId="178" fontId="2" fillId="0" borderId="156" xfId="0" applyNumberFormat="1" applyFont="1" applyBorder="1" applyAlignment="1" applyProtection="1">
      <alignment horizontal="center" vertical="center"/>
      <protection hidden="1"/>
    </xf>
    <xf numFmtId="178" fontId="2" fillId="0" borderId="74" xfId="0" applyNumberFormat="1" applyFont="1" applyBorder="1" applyAlignment="1" applyProtection="1">
      <alignment horizontal="center" vertical="center"/>
      <protection locked="0"/>
    </xf>
    <xf numFmtId="178" fontId="2" fillId="0" borderId="23" xfId="0" applyNumberFormat="1" applyFont="1" applyBorder="1" applyAlignment="1" applyProtection="1">
      <alignment horizontal="center" vertical="center"/>
      <protection locked="0"/>
    </xf>
    <xf numFmtId="178" fontId="2" fillId="0" borderId="24" xfId="0" applyNumberFormat="1" applyFont="1" applyBorder="1" applyAlignment="1" applyProtection="1">
      <alignment horizontal="center" vertical="center"/>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21" fillId="0" borderId="21" xfId="0" applyFont="1" applyBorder="1" applyAlignment="1" applyProtection="1">
      <alignment horizontal="left" vertical="center" wrapText="1"/>
      <protection hidden="1"/>
    </xf>
    <xf numFmtId="0" fontId="0" fillId="0" borderId="20" xfId="0" applyBorder="1" applyAlignment="1" applyProtection="1">
      <alignment horizontal="left" vertical="center"/>
      <protection hidden="1"/>
    </xf>
    <xf numFmtId="0" fontId="2" fillId="0" borderId="21" xfId="0" applyFont="1" applyBorder="1" applyAlignment="1" applyProtection="1">
      <alignment horizontal="center" vertical="center"/>
      <protection locked="0"/>
    </xf>
    <xf numFmtId="0" fontId="0" fillId="0" borderId="20" xfId="0" applyBorder="1" applyAlignment="1" applyProtection="1">
      <alignment vertical="center"/>
      <protection locked="0"/>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xf>
    <xf numFmtId="178" fontId="2" fillId="0" borderId="133" xfId="0" applyNumberFormat="1" applyFont="1" applyBorder="1" applyAlignment="1" applyProtection="1">
      <alignment horizontal="center" vertical="center"/>
      <protection locked="0"/>
    </xf>
    <xf numFmtId="178" fontId="2" fillId="0" borderId="134" xfId="0" applyNumberFormat="1" applyFont="1" applyBorder="1" applyAlignment="1" applyProtection="1">
      <alignment horizontal="center" vertical="center"/>
      <protection locked="0"/>
    </xf>
    <xf numFmtId="178" fontId="2" fillId="0" borderId="135" xfId="0" applyNumberFormat="1"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25" xfId="0" applyNumberFormat="1" applyFont="1" applyBorder="1" applyAlignment="1" applyProtection="1">
      <alignment horizontal="center" vertical="center"/>
      <protection locked="0"/>
    </xf>
    <xf numFmtId="178" fontId="2" fillId="0" borderId="52" xfId="0" applyNumberFormat="1" applyFont="1" applyBorder="1" applyAlignment="1" applyProtection="1">
      <alignment horizontal="center" vertical="center"/>
      <protection locked="0"/>
    </xf>
    <xf numFmtId="178" fontId="2" fillId="0" borderId="52" xfId="0" applyNumberFormat="1" applyFont="1" applyBorder="1" applyAlignment="1" applyProtection="1">
      <alignment horizontal="center" vertical="center"/>
      <protection hidden="1"/>
    </xf>
    <xf numFmtId="178" fontId="2" fillId="0" borderId="129" xfId="0" applyNumberFormat="1" applyFont="1" applyBorder="1" applyAlignment="1" applyProtection="1">
      <alignment horizontal="center" vertical="center"/>
      <protection locked="0"/>
    </xf>
    <xf numFmtId="178" fontId="2" fillId="0" borderId="154" xfId="0" applyNumberFormat="1" applyFont="1" applyBorder="1" applyAlignment="1" applyProtection="1">
      <alignment horizontal="center" vertical="center"/>
      <protection locked="0"/>
    </xf>
    <xf numFmtId="0" fontId="0" fillId="0" borderId="39"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66" xfId="0" applyFont="1" applyBorder="1" applyAlignment="1" applyProtection="1">
      <alignment vertical="center"/>
      <protection locked="0"/>
    </xf>
    <xf numFmtId="0" fontId="0" fillId="0" borderId="5" xfId="0" applyFont="1" applyBorder="1" applyAlignment="1" applyProtection="1">
      <alignment vertical="center"/>
      <protection locked="0"/>
    </xf>
    <xf numFmtId="0" fontId="0" fillId="0" borderId="7" xfId="0" applyFont="1" applyBorder="1" applyAlignment="1" applyProtection="1">
      <alignment vertical="center"/>
      <protection locked="0"/>
    </xf>
    <xf numFmtId="0" fontId="2" fillId="6" borderId="79" xfId="0" applyFont="1" applyFill="1" applyBorder="1" applyAlignment="1" applyProtection="1">
      <alignment horizontal="center" vertical="center" textRotation="255"/>
      <protection hidden="1"/>
    </xf>
    <xf numFmtId="0" fontId="2" fillId="6" borderId="93" xfId="0" applyFont="1" applyFill="1" applyBorder="1" applyAlignment="1" applyProtection="1">
      <alignment vertical="center"/>
      <protection hidden="1"/>
    </xf>
    <xf numFmtId="0" fontId="2" fillId="6" borderId="75" xfId="0" applyFont="1" applyFill="1" applyBorder="1" applyAlignment="1" applyProtection="1">
      <alignment vertical="center"/>
      <protection hidden="1"/>
    </xf>
    <xf numFmtId="0" fontId="4" fillId="6" borderId="38" xfId="0" applyFont="1" applyFill="1" applyBorder="1" applyAlignment="1" applyProtection="1">
      <alignment horizontal="center" vertical="center"/>
      <protection hidden="1"/>
    </xf>
    <xf numFmtId="0" fontId="0" fillId="6" borderId="39" xfId="0" applyFill="1" applyBorder="1" applyAlignment="1" applyProtection="1">
      <alignment horizontal="center" vertical="center"/>
      <protection hidden="1"/>
    </xf>
    <xf numFmtId="0" fontId="0" fillId="6" borderId="30" xfId="0" applyFill="1" applyBorder="1" applyAlignment="1" applyProtection="1">
      <alignment horizontal="center" vertical="center"/>
      <protection hidden="1"/>
    </xf>
    <xf numFmtId="0" fontId="4" fillId="6" borderId="38" xfId="0" applyFont="1" applyFill="1" applyBorder="1" applyAlignment="1" applyProtection="1">
      <alignment horizontal="center" vertical="center" wrapText="1"/>
      <protection hidden="1"/>
    </xf>
    <xf numFmtId="0" fontId="0" fillId="6" borderId="39" xfId="0" applyFill="1" applyBorder="1" applyAlignment="1" applyProtection="1">
      <alignment horizontal="center" vertical="center" wrapText="1"/>
      <protection hidden="1"/>
    </xf>
    <xf numFmtId="0" fontId="2" fillId="6" borderId="29" xfId="0" applyFont="1" applyFill="1" applyBorder="1" applyAlignment="1" applyProtection="1">
      <alignment horizontal="center" vertical="center" wrapText="1"/>
      <protection hidden="1"/>
    </xf>
    <xf numFmtId="0" fontId="2" fillId="6" borderId="39" xfId="0" applyFont="1" applyFill="1" applyBorder="1" applyAlignment="1" applyProtection="1">
      <alignment horizontal="center" vertical="center" wrapText="1"/>
      <protection hidden="1"/>
    </xf>
    <xf numFmtId="0" fontId="2" fillId="6" borderId="30" xfId="0" applyFont="1" applyFill="1" applyBorder="1" applyAlignment="1" applyProtection="1">
      <alignment horizontal="center" vertical="center" wrapText="1"/>
      <protection hidden="1"/>
    </xf>
    <xf numFmtId="0" fontId="4" fillId="6" borderId="39" xfId="0" applyFont="1" applyFill="1" applyBorder="1" applyAlignment="1" applyProtection="1">
      <alignment horizontal="center" vertical="center" wrapText="1"/>
      <protection hidden="1"/>
    </xf>
    <xf numFmtId="0" fontId="8" fillId="6" borderId="38" xfId="0" applyFont="1" applyFill="1" applyBorder="1" applyAlignment="1" applyProtection="1">
      <alignment horizontal="center" vertical="center" wrapText="1"/>
      <protection hidden="1"/>
    </xf>
    <xf numFmtId="0" fontId="8" fillId="6" borderId="39" xfId="0" applyFont="1" applyFill="1" applyBorder="1" applyAlignment="1" applyProtection="1">
      <alignment horizontal="center" vertical="center" wrapText="1"/>
      <protection hidden="1"/>
    </xf>
    <xf numFmtId="0" fontId="2" fillId="6" borderId="40" xfId="0" applyFont="1" applyFill="1" applyBorder="1" applyAlignment="1" applyProtection="1">
      <alignment horizontal="center" vertical="center" wrapText="1"/>
      <protection hidden="1"/>
    </xf>
    <xf numFmtId="178" fontId="2" fillId="0" borderId="71" xfId="0" applyNumberFormat="1" applyFont="1" applyBorder="1" applyAlignment="1" applyProtection="1">
      <alignment horizontal="center" vertical="center"/>
      <protection hidden="1"/>
    </xf>
    <xf numFmtId="178" fontId="2" fillId="0" borderId="72" xfId="0" applyNumberFormat="1" applyFont="1" applyBorder="1" applyAlignment="1" applyProtection="1">
      <alignment horizontal="center" vertical="center"/>
      <protection hidden="1"/>
    </xf>
    <xf numFmtId="178" fontId="2" fillId="0" borderId="71" xfId="0" applyNumberFormat="1" applyFont="1" applyBorder="1" applyAlignment="1" applyProtection="1">
      <alignment horizontal="center" vertical="center"/>
      <protection locked="0"/>
    </xf>
    <xf numFmtId="0" fontId="2" fillId="0" borderId="76" xfId="0" applyFont="1" applyBorder="1" applyAlignment="1" applyProtection="1">
      <alignment horizontal="center" vertical="center"/>
      <protection hidden="1"/>
    </xf>
    <xf numFmtId="0" fontId="0" fillId="0" borderId="65" xfId="0" applyBorder="1" applyAlignment="1" applyProtection="1">
      <alignment vertical="center"/>
      <protection hidden="1"/>
    </xf>
    <xf numFmtId="0" fontId="0" fillId="0" borderId="158" xfId="0" applyBorder="1" applyAlignment="1" applyProtection="1">
      <alignment vertical="center"/>
      <protection hidden="1"/>
    </xf>
    <xf numFmtId="0" fontId="4" fillId="6" borderId="159" xfId="0" applyFont="1" applyFill="1" applyBorder="1" applyAlignment="1" applyProtection="1">
      <alignment horizontal="center" vertical="center"/>
      <protection hidden="1"/>
    </xf>
    <xf numFmtId="0" fontId="5" fillId="6" borderId="159" xfId="0" applyFont="1" applyFill="1" applyBorder="1" applyAlignment="1" applyProtection="1">
      <alignment horizontal="center" vertical="center" wrapText="1"/>
      <protection hidden="1"/>
    </xf>
    <xf numFmtId="0" fontId="41" fillId="6" borderId="65" xfId="0" applyFont="1" applyFill="1" applyBorder="1" applyAlignment="1" applyProtection="1">
      <alignment horizontal="center" vertical="center" wrapText="1"/>
      <protection hidden="1"/>
    </xf>
    <xf numFmtId="0" fontId="0" fillId="6" borderId="65" xfId="0" applyFill="1" applyBorder="1" applyAlignment="1" applyProtection="1">
      <alignment horizontal="center" vertical="center" wrapText="1"/>
      <protection hidden="1"/>
    </xf>
    <xf numFmtId="0" fontId="70" fillId="0" borderId="0" xfId="0" applyFont="1" applyAlignment="1" applyProtection="1">
      <alignment vertical="center"/>
      <protection hidden="1"/>
    </xf>
    <xf numFmtId="0" fontId="71" fillId="0" borderId="0" xfId="0" applyFont="1" applyAlignment="1" applyProtection="1">
      <alignment vertical="center"/>
      <protection hidden="1"/>
    </xf>
    <xf numFmtId="0" fontId="6" fillId="0" borderId="76" xfId="0" applyFont="1" applyBorder="1" applyAlignment="1" applyProtection="1">
      <alignment horizontal="center" vertical="center"/>
      <protection locked="0"/>
    </xf>
    <xf numFmtId="0" fontId="0" fillId="0" borderId="65" xfId="0" applyBorder="1" applyAlignment="1" applyProtection="1">
      <alignment vertical="center"/>
      <protection locked="0"/>
    </xf>
    <xf numFmtId="0" fontId="6" fillId="6" borderId="79" xfId="0" applyFont="1" applyFill="1" applyBorder="1" applyAlignment="1" applyProtection="1">
      <alignment horizontal="center" vertical="center"/>
      <protection hidden="1"/>
    </xf>
    <xf numFmtId="0" fontId="28" fillId="6" borderId="93" xfId="0" applyFont="1" applyFill="1" applyBorder="1" applyAlignment="1" applyProtection="1">
      <alignment horizontal="center" vertical="center"/>
      <protection hidden="1"/>
    </xf>
    <xf numFmtId="0" fontId="6" fillId="6" borderId="93" xfId="0" applyFont="1" applyFill="1" applyBorder="1" applyAlignment="1" applyProtection="1">
      <alignment horizontal="center" vertical="center"/>
      <protection hidden="1"/>
    </xf>
    <xf numFmtId="0" fontId="22" fillId="6" borderId="93" xfId="0" applyFont="1" applyFill="1" applyBorder="1" applyAlignment="1" applyProtection="1">
      <alignment horizontal="center" vertical="center"/>
      <protection hidden="1"/>
    </xf>
    <xf numFmtId="0" fontId="0" fillId="6" borderId="75" xfId="0" applyFill="1" applyBorder="1" applyAlignment="1" applyProtection="1">
      <alignment horizontal="center" vertical="center"/>
      <protection hidden="1"/>
    </xf>
    <xf numFmtId="0" fontId="6" fillId="6" borderId="40" xfId="0" applyFont="1" applyFill="1" applyBorder="1" applyAlignment="1" applyProtection="1">
      <alignment horizontal="center" vertical="center"/>
      <protection hidden="1"/>
    </xf>
    <xf numFmtId="0" fontId="28" fillId="6" borderId="44" xfId="0" applyFont="1" applyFill="1" applyBorder="1" applyAlignment="1" applyProtection="1">
      <alignment horizontal="center" vertical="center"/>
      <protection hidden="1"/>
    </xf>
    <xf numFmtId="0" fontId="6" fillId="6" borderId="44" xfId="0" applyFont="1" applyFill="1" applyBorder="1" applyAlignment="1" applyProtection="1">
      <alignment horizontal="center" vertical="center"/>
      <protection hidden="1"/>
    </xf>
    <xf numFmtId="0" fontId="22" fillId="6" borderId="44" xfId="0" applyFont="1" applyFill="1" applyBorder="1" applyAlignment="1" applyProtection="1">
      <alignment horizontal="center" vertical="center"/>
      <protection hidden="1"/>
    </xf>
    <xf numFmtId="0" fontId="0" fillId="6" borderId="46" xfId="0" applyFill="1" applyBorder="1" applyAlignment="1" applyProtection="1">
      <alignment horizontal="center" vertical="center"/>
      <protection hidden="1"/>
    </xf>
    <xf numFmtId="0" fontId="6" fillId="6" borderId="47" xfId="0" applyFont="1" applyFill="1" applyBorder="1" applyAlignment="1" applyProtection="1">
      <alignment horizontal="center" vertical="center"/>
      <protection hidden="1"/>
    </xf>
    <xf numFmtId="0" fontId="6" fillId="6" borderId="72" xfId="0" applyFont="1" applyFill="1" applyBorder="1" applyAlignment="1" applyProtection="1">
      <alignment horizontal="center" vertical="center"/>
      <protection hidden="1"/>
    </xf>
    <xf numFmtId="0" fontId="6" fillId="6" borderId="64" xfId="0" applyFont="1" applyFill="1" applyBorder="1" applyAlignment="1" applyProtection="1">
      <alignment horizontal="center" vertical="center"/>
      <protection hidden="1"/>
    </xf>
    <xf numFmtId="0" fontId="6" fillId="6" borderId="76" xfId="0" applyFont="1" applyFill="1" applyBorder="1" applyAlignment="1" applyProtection="1">
      <alignment horizontal="center" vertical="center"/>
      <protection hidden="1"/>
    </xf>
    <xf numFmtId="0" fontId="25" fillId="0" borderId="109" xfId="0" applyFont="1"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6" fillId="6" borderId="38" xfId="0" applyFont="1" applyFill="1" applyBorder="1" applyAlignment="1" applyProtection="1">
      <alignment horizontal="center" vertical="center"/>
      <protection hidden="1"/>
    </xf>
    <xf numFmtId="0" fontId="0" fillId="6" borderId="40" xfId="0" applyFill="1" applyBorder="1" applyAlignment="1" applyProtection="1">
      <alignment horizontal="center" vertical="center"/>
      <protection hidden="1"/>
    </xf>
    <xf numFmtId="0" fontId="21" fillId="0" borderId="109" xfId="0" applyFont="1" applyBorder="1" applyAlignment="1" applyProtection="1">
      <alignment horizontal="center" vertical="center" wrapText="1"/>
      <protection hidden="1"/>
    </xf>
    <xf numFmtId="0" fontId="0" fillId="0" borderId="110" xfId="0" applyBorder="1" applyAlignment="1" applyProtection="1">
      <alignment horizontal="center" vertical="center" wrapText="1"/>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2" xfId="0" applyBorder="1" applyAlignment="1" applyProtection="1">
      <alignment horizontal="center" vertical="center" wrapText="1"/>
      <protection hidden="1"/>
    </xf>
    <xf numFmtId="0" fontId="0" fillId="0" borderId="90" xfId="0" applyBorder="1" applyAlignment="1" applyProtection="1">
      <alignment horizontal="center" vertical="center" wrapText="1"/>
      <protection hidden="1"/>
    </xf>
    <xf numFmtId="0" fontId="0" fillId="0" borderId="91" xfId="0" applyBorder="1" applyAlignment="1" applyProtection="1">
      <alignment horizontal="center" vertical="center" wrapText="1"/>
      <protection hidden="1"/>
    </xf>
    <xf numFmtId="0" fontId="25" fillId="0" borderId="80" xfId="0" applyFont="1" applyBorder="1" applyAlignment="1" applyProtection="1">
      <alignment horizontal="center" vertical="center" wrapText="1"/>
      <protection hidden="1"/>
    </xf>
    <xf numFmtId="0" fontId="0" fillId="0" borderId="80" xfId="0" applyBorder="1" applyAlignment="1" applyProtection="1">
      <alignment horizontal="center" vertical="center" wrapText="1"/>
      <protection hidden="1"/>
    </xf>
    <xf numFmtId="0" fontId="2" fillId="6" borderId="68" xfId="0" applyFont="1" applyFill="1" applyBorder="1" applyAlignment="1" applyProtection="1">
      <alignment horizontal="center" vertical="center" wrapText="1"/>
      <protection hidden="1"/>
    </xf>
    <xf numFmtId="0" fontId="0" fillId="6" borderId="56" xfId="0" applyFill="1" applyBorder="1" applyAlignment="1" applyProtection="1">
      <alignment horizontal="center" vertical="center"/>
      <protection hidden="1"/>
    </xf>
    <xf numFmtId="0" fontId="2" fillId="6" borderId="77" xfId="0" applyFont="1" applyFill="1" applyBorder="1" applyAlignment="1" applyProtection="1">
      <alignment vertical="center"/>
      <protection hidden="1"/>
    </xf>
    <xf numFmtId="0" fontId="0" fillId="6" borderId="94" xfId="0" applyFill="1" applyBorder="1" applyAlignment="1" applyProtection="1">
      <alignment vertical="center"/>
      <protection hidden="1"/>
    </xf>
    <xf numFmtId="0" fontId="10" fillId="6" borderId="64" xfId="0" applyFont="1" applyFill="1" applyBorder="1" applyAlignment="1" applyProtection="1">
      <alignment horizontal="center" vertical="center"/>
      <protection hidden="1"/>
    </xf>
    <xf numFmtId="0" fontId="74" fillId="6" borderId="65" xfId="0" applyFont="1" applyFill="1" applyBorder="1" applyAlignment="1" applyProtection="1">
      <alignment horizontal="center" vertical="center"/>
      <protection hidden="1"/>
    </xf>
    <xf numFmtId="0" fontId="10" fillId="0" borderId="76" xfId="0" applyFont="1" applyBorder="1" applyAlignment="1" applyProtection="1">
      <alignment horizontal="center" vertical="center"/>
      <protection hidden="1"/>
    </xf>
    <xf numFmtId="0" fontId="74" fillId="0" borderId="65" xfId="0" applyFont="1" applyBorder="1" applyAlignment="1" applyProtection="1">
      <alignment vertical="center"/>
      <protection hidden="1"/>
    </xf>
    <xf numFmtId="0" fontId="74" fillId="0" borderId="158" xfId="0" applyFont="1" applyBorder="1" applyAlignment="1" applyProtection="1">
      <alignment vertical="center"/>
      <protection hidden="1"/>
    </xf>
    <xf numFmtId="0" fontId="10" fillId="6" borderId="159" xfId="0" applyFont="1" applyFill="1" applyBorder="1" applyAlignment="1" applyProtection="1">
      <alignment horizontal="center" vertical="center"/>
      <protection hidden="1"/>
    </xf>
    <xf numFmtId="0" fontId="74" fillId="0" borderId="48"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38" fillId="0" borderId="0" xfId="2" applyFont="1" applyAlignment="1" applyProtection="1">
      <alignment horizontal="center" vertical="center"/>
      <protection hidden="1"/>
    </xf>
    <xf numFmtId="0" fontId="73" fillId="0" borderId="0" xfId="0" applyFont="1" applyAlignment="1" applyProtection="1">
      <alignment horizontal="center" vertical="center"/>
      <protection hidden="1"/>
    </xf>
    <xf numFmtId="0" fontId="25" fillId="0" borderId="84" xfId="0" applyFont="1" applyBorder="1" applyAlignment="1" applyProtection="1">
      <alignment horizontal="center" vertical="center" wrapText="1"/>
      <protection hidden="1"/>
    </xf>
    <xf numFmtId="0" fontId="0" fillId="0" borderId="84" xfId="0" applyBorder="1" applyAlignment="1" applyProtection="1">
      <alignment horizontal="center" vertical="center" wrapText="1"/>
      <protection hidden="1"/>
    </xf>
    <xf numFmtId="0" fontId="0" fillId="0" borderId="89" xfId="0" applyBorder="1" applyAlignment="1" applyProtection="1">
      <alignment horizontal="center" vertical="center" wrapText="1"/>
      <protection hidden="1"/>
    </xf>
    <xf numFmtId="0" fontId="6" fillId="6" borderId="68" xfId="0" applyFont="1" applyFill="1" applyBorder="1" applyAlignment="1" applyProtection="1">
      <alignment horizontal="center" vertical="center" wrapText="1"/>
      <protection hidden="1"/>
    </xf>
    <xf numFmtId="0" fontId="6" fillId="6" borderId="57" xfId="0" applyFont="1" applyFill="1" applyBorder="1" applyAlignment="1" applyProtection="1">
      <alignment horizontal="center" vertical="center"/>
      <protection hidden="1"/>
    </xf>
    <xf numFmtId="0" fontId="13" fillId="6" borderId="57" xfId="0" applyFont="1" applyFill="1" applyBorder="1" applyAlignment="1" applyProtection="1">
      <alignment horizontal="center" vertical="center"/>
      <protection hidden="1"/>
    </xf>
    <xf numFmtId="0" fontId="22" fillId="6" borderId="57" xfId="0" applyFont="1" applyFill="1" applyBorder="1" applyAlignment="1" applyProtection="1">
      <alignment horizontal="center" vertical="center"/>
      <protection hidden="1"/>
    </xf>
    <xf numFmtId="0" fontId="2" fillId="0" borderId="66"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2" fillId="0" borderId="92" xfId="0" applyFont="1" applyFill="1" applyBorder="1" applyAlignment="1" applyProtection="1">
      <alignment horizontal="center" vertical="center"/>
      <protection hidden="1"/>
    </xf>
    <xf numFmtId="0" fontId="0" fillId="0" borderId="45"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2" fillId="0" borderId="38" xfId="0" applyFont="1" applyFill="1" applyBorder="1" applyAlignment="1" applyProtection="1">
      <alignment horizontal="center" vertical="center"/>
      <protection hidden="1"/>
    </xf>
    <xf numFmtId="0" fontId="0" fillId="0" borderId="39"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0" fillId="0" borderId="92" xfId="0" applyFill="1" applyBorder="1" applyAlignment="1" applyProtection="1">
      <alignment horizontal="center" vertical="center"/>
      <protection hidden="1"/>
    </xf>
    <xf numFmtId="0" fontId="0" fillId="0" borderId="112" xfId="0" applyBorder="1" applyAlignment="1" applyProtection="1">
      <alignment horizontal="center" vertical="center" wrapText="1"/>
      <protection hidden="1"/>
    </xf>
    <xf numFmtId="0" fontId="21" fillId="0" borderId="108" xfId="0" applyFont="1"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left" vertical="center"/>
      <protection hidden="1"/>
    </xf>
    <xf numFmtId="0" fontId="2" fillId="6" borderId="35" xfId="0" applyFont="1" applyFill="1" applyBorder="1" applyAlignment="1" applyProtection="1">
      <alignment horizontal="left" vertical="center"/>
      <protection hidden="1"/>
    </xf>
    <xf numFmtId="0" fontId="2" fillId="6" borderId="56" xfId="0" applyFont="1" applyFill="1" applyBorder="1" applyAlignment="1" applyProtection="1">
      <alignment horizontal="center" vertical="center"/>
      <protection hidden="1"/>
    </xf>
    <xf numFmtId="0" fontId="2" fillId="6" borderId="69" xfId="0" applyFont="1" applyFill="1" applyBorder="1" applyAlignment="1" applyProtection="1">
      <alignment horizontal="center" vertical="center"/>
      <protection hidden="1"/>
    </xf>
    <xf numFmtId="0" fontId="2" fillId="6" borderId="68" xfId="0" applyFont="1" applyFill="1" applyBorder="1" applyAlignment="1" applyProtection="1">
      <alignment horizontal="center" vertical="center"/>
      <protection hidden="1"/>
    </xf>
    <xf numFmtId="0" fontId="2" fillId="6" borderId="55" xfId="0" applyFont="1" applyFill="1" applyBorder="1" applyAlignment="1" applyProtection="1">
      <alignment horizontal="center" vertical="center"/>
      <protection hidden="1"/>
    </xf>
    <xf numFmtId="0" fontId="2" fillId="6" borderId="54" xfId="0" applyFont="1" applyFill="1" applyBorder="1" applyAlignment="1" applyProtection="1">
      <alignment horizontal="center" vertical="center"/>
      <protection hidden="1"/>
    </xf>
    <xf numFmtId="0" fontId="25" fillId="0" borderId="108" xfId="0" applyFont="1" applyBorder="1" applyAlignment="1" applyProtection="1">
      <alignment horizontal="center" vertical="center" wrapText="1"/>
      <protection hidden="1"/>
    </xf>
    <xf numFmtId="176" fontId="29" fillId="0" borderId="93" xfId="0" applyNumberFormat="1" applyFont="1" applyFill="1" applyBorder="1" applyAlignment="1" applyProtection="1">
      <alignment horizontal="center" vertical="center"/>
      <protection hidden="1"/>
    </xf>
    <xf numFmtId="176" fontId="58" fillId="0" borderId="93" xfId="0" applyNumberFormat="1" applyFont="1" applyFill="1" applyBorder="1" applyAlignment="1" applyProtection="1">
      <alignment horizontal="center" vertical="center"/>
      <protection hidden="1"/>
    </xf>
    <xf numFmtId="176" fontId="58" fillId="0" borderId="75" xfId="0" applyNumberFormat="1" applyFont="1" applyFill="1" applyBorder="1" applyAlignment="1" applyProtection="1">
      <alignment horizontal="center" vertical="center"/>
      <protection hidden="1"/>
    </xf>
    <xf numFmtId="0" fontId="2" fillId="0" borderId="83" xfId="0" applyFont="1" applyFill="1" applyBorder="1" applyAlignment="1" applyProtection="1">
      <alignment horizontal="center" vertical="center"/>
      <protection hidden="1"/>
    </xf>
    <xf numFmtId="0" fontId="0" fillId="0" borderId="94" xfId="0" applyFill="1" applyBorder="1" applyAlignment="1" applyProtection="1">
      <alignment horizontal="center" vertical="center"/>
      <protection hidden="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6"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6"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9" xfId="2" applyFont="1" applyFill="1" applyBorder="1" applyAlignment="1" applyProtection="1">
      <alignment horizontal="center" vertical="center"/>
      <protection hidden="1"/>
    </xf>
    <xf numFmtId="0" fontId="25" fillId="0" borderId="39"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5" xfId="2" applyFont="1" applyBorder="1" applyProtection="1">
      <alignment vertical="center"/>
      <protection hidden="1"/>
    </xf>
    <xf numFmtId="0" fontId="25" fillId="0" borderId="35" xfId="2" applyFont="1" applyBorder="1" applyProtection="1">
      <alignment vertical="center"/>
      <protection hidden="1"/>
    </xf>
    <xf numFmtId="0" fontId="25" fillId="0" borderId="40" xfId="2" applyFont="1" applyBorder="1" applyProtection="1">
      <alignment vertical="center"/>
      <protection hidden="1"/>
    </xf>
    <xf numFmtId="0" fontId="25" fillId="0" borderId="46" xfId="2" applyFont="1" applyBorder="1" applyProtection="1">
      <alignment vertical="center"/>
      <protection hidden="1"/>
    </xf>
    <xf numFmtId="0" fontId="12" fillId="0" borderId="0" xfId="0" applyFont="1" applyBorder="1" applyAlignment="1" applyProtection="1">
      <alignment horizontal="right" vertical="center"/>
      <protection hidden="1"/>
    </xf>
    <xf numFmtId="0" fontId="0" fillId="0" borderId="0" xfId="0" applyBorder="1" applyAlignment="1" applyProtection="1">
      <alignment vertical="center"/>
      <protection hidden="1"/>
    </xf>
    <xf numFmtId="0" fontId="26" fillId="0" borderId="0" xfId="2" applyFont="1" applyAlignment="1" applyProtection="1">
      <alignment horizontal="center" vertical="center"/>
      <protection hidden="1"/>
    </xf>
    <xf numFmtId="0" fontId="7" fillId="0" borderId="0" xfId="2" applyFont="1" applyProtection="1">
      <alignment vertical="center"/>
      <protection hidden="1"/>
    </xf>
    <xf numFmtId="0" fontId="7" fillId="0" borderId="0" xfId="2" applyFont="1" applyAlignment="1" applyProtection="1">
      <alignment vertical="center" wrapText="1"/>
      <protection hidden="1"/>
    </xf>
    <xf numFmtId="49" fontId="25" fillId="0" borderId="0" xfId="2" applyNumberFormat="1" applyFont="1" applyAlignment="1" applyProtection="1">
      <alignment horizontal="right" vertical="center" shrinkToFit="1"/>
      <protection hidden="1"/>
    </xf>
    <xf numFmtId="0" fontId="25" fillId="0" borderId="0" xfId="2" applyFont="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0" xfId="2" applyFont="1" applyProtection="1">
      <alignment vertical="center"/>
      <protection locked="0"/>
    </xf>
    <xf numFmtId="0" fontId="25" fillId="0" borderId="7" xfId="2" applyFont="1" applyBorder="1" applyProtection="1">
      <alignment vertical="center"/>
      <protection locked="0"/>
    </xf>
    <xf numFmtId="0" fontId="7" fillId="0" borderId="0" xfId="2"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vertical="center" shrinkToFit="1"/>
      <protection locked="0"/>
    </xf>
    <xf numFmtId="0" fontId="25" fillId="0" borderId="2" xfId="2" applyFont="1" applyBorder="1" applyProtection="1">
      <alignment vertical="center"/>
      <protection locked="0"/>
    </xf>
    <xf numFmtId="0" fontId="21" fillId="0" borderId="0" xfId="2" applyFont="1" applyAlignment="1" applyProtection="1">
      <alignment vertical="center" shrinkToFit="1"/>
      <protection locked="0"/>
    </xf>
    <xf numFmtId="0" fontId="21" fillId="0" borderId="2" xfId="2" applyFont="1" applyBorder="1" applyAlignment="1" applyProtection="1">
      <alignment horizontal="center" vertical="center"/>
      <protection hidden="1"/>
    </xf>
    <xf numFmtId="0" fontId="21" fillId="0" borderId="0" xfId="2" applyFont="1" applyBorder="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Protection="1">
      <alignment vertical="center"/>
      <protection locked="0"/>
    </xf>
    <xf numFmtId="0" fontId="21" fillId="0" borderId="0" xfId="2" applyFont="1" applyBorder="1" applyProtection="1">
      <alignment vertical="center"/>
      <protection locked="0"/>
    </xf>
    <xf numFmtId="0" fontId="25" fillId="0" borderId="0" xfId="2" applyFont="1" applyBorder="1" applyProtection="1">
      <alignment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6" xfId="2" applyFont="1" applyFill="1" applyBorder="1" applyAlignment="1" applyProtection="1">
      <alignment horizontal="center" vertical="center" shrinkToFit="1"/>
      <protection hidden="1"/>
    </xf>
    <xf numFmtId="0" fontId="25" fillId="6" borderId="0" xfId="2" applyFont="1" applyFill="1" applyBorder="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38" xfId="2" applyNumberFormat="1" applyFont="1" applyBorder="1" applyAlignment="1" applyProtection="1">
      <alignment horizontal="right" vertical="center" shrinkToFit="1"/>
      <protection locked="0"/>
    </xf>
    <xf numFmtId="180" fontId="25" fillId="0" borderId="139" xfId="2" applyNumberFormat="1" applyFont="1" applyBorder="1" applyAlignment="1" applyProtection="1">
      <alignment horizontal="right" vertical="center" shrinkToFit="1"/>
      <protection locked="0"/>
    </xf>
    <xf numFmtId="180" fontId="25" fillId="0" borderId="140" xfId="2" applyNumberFormat="1" applyFont="1" applyBorder="1" applyAlignment="1" applyProtection="1">
      <alignment horizontal="right" vertical="center" shrinkToFit="1"/>
      <protection locked="0"/>
    </xf>
    <xf numFmtId="0" fontId="25" fillId="6" borderId="141" xfId="2" applyFont="1" applyFill="1" applyBorder="1" applyAlignment="1" applyProtection="1">
      <alignment horizontal="center" vertical="center" shrinkToFit="1"/>
      <protection hidden="1"/>
    </xf>
    <xf numFmtId="0" fontId="25" fillId="6" borderId="142" xfId="2" applyFont="1" applyFill="1" applyBorder="1" applyAlignment="1" applyProtection="1">
      <alignment horizontal="center" vertical="center" shrinkToFit="1"/>
      <protection hidden="1"/>
    </xf>
    <xf numFmtId="0" fontId="25" fillId="6" borderId="143" xfId="2" applyFont="1" applyFill="1" applyBorder="1" applyAlignment="1" applyProtection="1">
      <alignment horizontal="center" vertical="center" shrinkToFit="1"/>
      <protection hidden="1"/>
    </xf>
    <xf numFmtId="180" fontId="25" fillId="6" borderId="141" xfId="2" applyNumberFormat="1" applyFont="1" applyFill="1" applyBorder="1" applyAlignment="1" applyProtection="1">
      <alignment horizontal="center" vertical="center" shrinkToFit="1"/>
      <protection hidden="1"/>
    </xf>
    <xf numFmtId="180" fontId="25" fillId="6" borderId="142"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43"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38" xfId="2" applyFont="1" applyBorder="1" applyAlignment="1" applyProtection="1">
      <alignment horizontal="right" vertical="center" shrinkToFit="1"/>
      <protection hidden="1"/>
    </xf>
    <xf numFmtId="0" fontId="25" fillId="0" borderId="139" xfId="2" applyFont="1" applyBorder="1" applyAlignment="1" applyProtection="1">
      <alignment horizontal="right" vertical="center" shrinkToFit="1"/>
      <protection hidden="1"/>
    </xf>
    <xf numFmtId="0" fontId="25" fillId="0" borderId="0" xfId="2" applyFont="1" applyBorder="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39"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locked="0"/>
    </xf>
    <xf numFmtId="0" fontId="25" fillId="0" borderId="4" xfId="2" applyFont="1" applyBorder="1" applyAlignment="1" applyProtection="1">
      <alignment horizontal="right" vertical="center" shrinkToFit="1"/>
      <protection locked="0"/>
    </xf>
    <xf numFmtId="0" fontId="25" fillId="0" borderId="138" xfId="2" applyFont="1" applyBorder="1" applyAlignment="1" applyProtection="1">
      <alignment horizontal="right" vertical="center" shrinkToFit="1"/>
      <protection locked="0"/>
    </xf>
    <xf numFmtId="0" fontId="25" fillId="0" borderId="139" xfId="2" applyFont="1" applyBorder="1" applyAlignment="1" applyProtection="1">
      <alignment horizontal="right" vertical="center" shrinkToFit="1"/>
      <protection locked="0"/>
    </xf>
    <xf numFmtId="0" fontId="25" fillId="0" borderId="140" xfId="2" applyFont="1" applyBorder="1" applyAlignment="1" applyProtection="1">
      <alignment horizontal="right" vertical="center" shrinkToFit="1"/>
      <protection locked="0"/>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38" xfId="2" applyFont="1" applyBorder="1" applyAlignment="1" applyProtection="1">
      <alignment horizontal="center" vertical="center" shrinkToFit="1"/>
      <protection hidden="1"/>
    </xf>
    <xf numFmtId="0" fontId="25" fillId="0" borderId="139" xfId="2" applyFont="1" applyBorder="1" applyAlignment="1" applyProtection="1">
      <alignment horizontal="center" vertical="center" shrinkToFit="1"/>
      <protection hidden="1"/>
    </xf>
    <xf numFmtId="0" fontId="25" fillId="0" borderId="140" xfId="2" applyFont="1" applyBorder="1" applyAlignment="1" applyProtection="1">
      <alignment horizontal="center" vertical="center" shrinkToFit="1"/>
      <protection hidden="1"/>
    </xf>
    <xf numFmtId="180" fontId="25" fillId="0" borderId="66" xfId="2" applyNumberFormat="1" applyFont="1" applyBorder="1" applyAlignment="1" applyProtection="1">
      <alignment horizontal="right" vertical="center" shrinkToFit="1"/>
      <protection hidden="1"/>
    </xf>
    <xf numFmtId="180" fontId="25" fillId="0" borderId="0" xfId="2" applyNumberFormat="1" applyFont="1" applyBorder="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6" xfId="2" applyFont="1" applyBorder="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38" xfId="2" applyFont="1" applyBorder="1" applyAlignment="1" applyProtection="1">
      <alignment horizontal="center" vertical="center"/>
      <protection hidden="1"/>
    </xf>
    <xf numFmtId="0" fontId="25" fillId="0" borderId="139" xfId="2" applyFont="1" applyBorder="1" applyAlignment="1" applyProtection="1">
      <alignment horizontal="center" vertical="center"/>
      <protection hidden="1"/>
    </xf>
    <xf numFmtId="0" fontId="25" fillId="0" borderId="140"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6"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6"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9" fillId="0" borderId="3" xfId="2" applyNumberFormat="1" applyFont="1" applyBorder="1" applyAlignment="1" applyProtection="1">
      <alignment horizontal="center" vertical="center" shrinkToFit="1"/>
      <protection hidden="1"/>
    </xf>
    <xf numFmtId="181" fontId="39" fillId="0" borderId="2" xfId="2" applyNumberFormat="1" applyFont="1" applyBorder="1" applyAlignment="1" applyProtection="1">
      <alignment horizontal="center" vertical="center" shrinkToFit="1"/>
      <protection hidden="1"/>
    </xf>
    <xf numFmtId="181" fontId="39" fillId="0" borderId="4" xfId="2" applyNumberFormat="1" applyFont="1" applyBorder="1" applyAlignment="1" applyProtection="1">
      <alignment horizontal="center" vertical="center" shrinkToFit="1"/>
      <protection hidden="1"/>
    </xf>
    <xf numFmtId="181" fontId="39" fillId="0" borderId="66" xfId="2" applyNumberFormat="1" applyFont="1" applyBorder="1" applyAlignment="1" applyProtection="1">
      <alignment horizontal="center" vertical="center" shrinkToFit="1"/>
      <protection hidden="1"/>
    </xf>
    <xf numFmtId="181" fontId="39" fillId="0" borderId="0" xfId="2" applyNumberFormat="1" applyFont="1" applyAlignment="1" applyProtection="1">
      <alignment horizontal="center" vertical="center" shrinkToFit="1"/>
      <protection hidden="1"/>
    </xf>
    <xf numFmtId="181" fontId="39" fillId="0" borderId="12" xfId="2" applyNumberFormat="1" applyFont="1" applyBorder="1" applyAlignment="1" applyProtection="1">
      <alignment horizontal="center" vertical="center" shrinkToFit="1"/>
      <protection hidden="1"/>
    </xf>
    <xf numFmtId="181" fontId="39" fillId="0" borderId="5" xfId="2" applyNumberFormat="1" applyFont="1" applyBorder="1" applyAlignment="1" applyProtection="1">
      <alignment horizontal="center" vertical="center" shrinkToFit="1"/>
      <protection hidden="1"/>
    </xf>
    <xf numFmtId="181" fontId="39" fillId="0" borderId="7" xfId="2" applyNumberFormat="1" applyFont="1" applyBorder="1" applyAlignment="1" applyProtection="1">
      <alignment horizontal="center" vertical="center" shrinkToFit="1"/>
      <protection hidden="1"/>
    </xf>
    <xf numFmtId="181" fontId="39" fillId="0" borderId="6" xfId="2" applyNumberFormat="1" applyFont="1" applyBorder="1" applyAlignment="1" applyProtection="1">
      <alignment horizontal="center" vertical="center" shrinkToFit="1"/>
      <protection hidden="1"/>
    </xf>
    <xf numFmtId="0" fontId="25" fillId="8" borderId="66"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6"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1" fillId="0" borderId="0" xfId="2" applyFont="1" applyAlignment="1" applyProtection="1">
      <alignment vertical="center" shrinkToFit="1"/>
      <protection hidden="1"/>
    </xf>
    <xf numFmtId="0" fontId="21" fillId="0" borderId="0" xfId="2" applyFont="1" applyProtection="1">
      <alignment vertical="center"/>
      <protection hidden="1"/>
    </xf>
    <xf numFmtId="0" fontId="31" fillId="6" borderId="0" xfId="2" applyFont="1" applyFill="1" applyBorder="1" applyAlignment="1" applyProtection="1">
      <alignment horizontal="center" vertical="center" shrinkToFit="1"/>
      <protection hidden="1"/>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25" fillId="0" borderId="66"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6"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6" xfId="2" applyFont="1" applyBorder="1" applyAlignment="1" applyProtection="1">
      <alignment horizontal="center" vertical="center" wrapText="1" shrinkToFit="1"/>
      <protection hidden="1"/>
    </xf>
    <xf numFmtId="0" fontId="77" fillId="0" borderId="3" xfId="2" applyFont="1" applyBorder="1" applyAlignment="1" applyProtection="1">
      <alignment horizontal="center" vertical="center" wrapText="1" shrinkToFit="1"/>
      <protection hidden="1"/>
    </xf>
    <xf numFmtId="0" fontId="77" fillId="0" borderId="2" xfId="2" applyFont="1" applyBorder="1" applyAlignment="1" applyProtection="1">
      <alignment horizontal="center" vertical="center" shrinkToFit="1"/>
      <protection hidden="1"/>
    </xf>
    <xf numFmtId="0" fontId="77" fillId="0" borderId="66" xfId="2" applyFont="1" applyBorder="1" applyAlignment="1" applyProtection="1">
      <alignment horizontal="center" vertical="center" wrapText="1" shrinkToFit="1"/>
      <protection hidden="1"/>
    </xf>
    <xf numFmtId="0" fontId="77" fillId="0" borderId="0" xfId="2" applyFont="1" applyAlignment="1" applyProtection="1">
      <alignment horizontal="center" vertical="center" shrinkToFit="1"/>
      <protection hidden="1"/>
    </xf>
    <xf numFmtId="0" fontId="77" fillId="0" borderId="66" xfId="2" applyFont="1" applyBorder="1" applyAlignment="1" applyProtection="1">
      <alignment horizontal="center" vertical="center" shrinkToFit="1"/>
      <protection hidden="1"/>
    </xf>
    <xf numFmtId="0" fontId="77" fillId="0" borderId="5" xfId="2" applyFont="1" applyBorder="1" applyAlignment="1" applyProtection="1">
      <alignment horizontal="center" vertical="center" shrinkToFit="1"/>
      <protection hidden="1"/>
    </xf>
    <xf numFmtId="0" fontId="77"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9" xfId="2" applyFont="1" applyBorder="1" applyAlignment="1" applyProtection="1">
      <alignment horizontal="center" vertical="center" shrinkToFit="1"/>
      <protection hidden="1"/>
    </xf>
    <xf numFmtId="0" fontId="25" fillId="0" borderId="40"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4"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0" xfId="0" applyAlignment="1" applyProtection="1">
      <alignment vertical="center"/>
      <protection locked="0"/>
    </xf>
    <xf numFmtId="0" fontId="25" fillId="0" borderId="2" xfId="2" applyFont="1" applyBorder="1" applyAlignment="1" applyProtection="1">
      <alignment vertical="center"/>
      <protection locked="0"/>
    </xf>
    <xf numFmtId="0" fontId="0" fillId="0" borderId="2" xfId="0" applyBorder="1" applyAlignment="1" applyProtection="1">
      <alignment vertical="center"/>
      <protection locked="0"/>
    </xf>
    <xf numFmtId="180" fontId="7" fillId="0" borderId="66"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180" fontId="7" fillId="0" borderId="19"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44" xfId="2" applyNumberFormat="1" applyFont="1" applyBorder="1" applyAlignment="1" applyProtection="1">
      <alignment horizontal="center" vertical="center" shrinkToFit="1"/>
      <protection hidden="1"/>
    </xf>
    <xf numFmtId="180" fontId="7" fillId="6" borderId="141" xfId="2" applyNumberFormat="1" applyFont="1" applyFill="1" applyBorder="1" applyAlignment="1" applyProtection="1">
      <alignment horizontal="center" vertical="center" shrinkToFit="1"/>
      <protection locked="0"/>
    </xf>
    <xf numFmtId="180" fontId="7" fillId="6" borderId="142" xfId="2" applyNumberFormat="1" applyFont="1" applyFill="1" applyBorder="1" applyAlignment="1" applyProtection="1">
      <alignment horizontal="center" vertical="center" shrinkToFit="1"/>
      <protection locked="0"/>
    </xf>
    <xf numFmtId="180" fontId="7" fillId="6" borderId="5" xfId="2" applyNumberFormat="1" applyFont="1" applyFill="1" applyBorder="1" applyAlignment="1" applyProtection="1">
      <alignment horizontal="center" vertical="center" shrinkToFit="1"/>
      <protection locked="0"/>
    </xf>
    <xf numFmtId="180" fontId="7" fillId="6" borderId="7" xfId="2" applyNumberFormat="1" applyFont="1" applyFill="1" applyBorder="1" applyAlignment="1" applyProtection="1">
      <alignment horizontal="center" vertical="center" shrinkToFit="1"/>
      <protection locked="0"/>
    </xf>
    <xf numFmtId="180" fontId="7" fillId="6" borderId="144" xfId="2" applyNumberFormat="1" applyFont="1" applyFill="1" applyBorder="1" applyAlignment="1" applyProtection="1">
      <alignment horizontal="center" vertical="center" shrinkToFit="1"/>
      <protection hidden="1"/>
    </xf>
    <xf numFmtId="180" fontId="7" fillId="6" borderId="142" xfId="2" applyNumberFormat="1" applyFont="1" applyFill="1" applyBorder="1" applyAlignment="1" applyProtection="1">
      <alignment horizontal="center" vertical="center" shrinkToFit="1"/>
      <protection hidden="1"/>
    </xf>
    <xf numFmtId="180" fontId="7" fillId="6" borderId="145"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38" xfId="2" applyFont="1" applyBorder="1" applyAlignment="1" applyProtection="1">
      <alignment vertical="center" shrinkToFit="1"/>
      <protection hidden="1"/>
    </xf>
    <xf numFmtId="0" fontId="25" fillId="0" borderId="0" xfId="2" applyFont="1" applyAlignment="1" applyProtection="1">
      <alignment horizontal="right" vertical="center" shrinkToFit="1"/>
      <protection hidden="1"/>
    </xf>
    <xf numFmtId="180" fontId="7" fillId="6" borderId="141"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0" fontId="7" fillId="8" borderId="66"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21" fillId="0" borderId="0" xfId="2" applyFont="1" applyAlignme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Alignment="1" applyProtection="1">
      <alignment vertical="center"/>
      <protection hidden="1"/>
    </xf>
    <xf numFmtId="0" fontId="25" fillId="8" borderId="144" xfId="2" applyFont="1" applyFill="1" applyBorder="1" applyAlignment="1" applyProtection="1">
      <alignment horizontal="center" vertical="center" shrinkToFit="1"/>
      <protection hidden="1"/>
    </xf>
    <xf numFmtId="0" fontId="25" fillId="8" borderId="142" xfId="2" applyFont="1" applyFill="1" applyBorder="1" applyAlignment="1" applyProtection="1">
      <alignment horizontal="center" vertical="center" shrinkToFit="1"/>
      <protection hidden="1"/>
    </xf>
    <xf numFmtId="0" fontId="25" fillId="8" borderId="143"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5"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41" xfId="2" applyFont="1" applyFill="1" applyBorder="1" applyAlignment="1" applyProtection="1">
      <alignment horizontal="center" vertical="center" shrinkToFit="1"/>
      <protection hidden="1"/>
    </xf>
    <xf numFmtId="0" fontId="7" fillId="8" borderId="142" xfId="2" applyFont="1" applyFill="1" applyBorder="1" applyAlignment="1" applyProtection="1">
      <alignment horizontal="center" vertical="center" shrinkToFit="1"/>
      <protection hidden="1"/>
    </xf>
    <xf numFmtId="0" fontId="7" fillId="8" borderId="92" xfId="2" applyFont="1" applyFill="1" applyBorder="1" applyAlignment="1" applyProtection="1">
      <alignment horizontal="center" vertical="center" shrinkToFit="1"/>
      <protection hidden="1"/>
    </xf>
    <xf numFmtId="0" fontId="7" fillId="8" borderId="45" xfId="2" applyFont="1" applyFill="1" applyBorder="1" applyAlignment="1" applyProtection="1">
      <alignment horizontal="center" vertical="center" shrinkToFit="1"/>
      <protection hidden="1"/>
    </xf>
    <xf numFmtId="0" fontId="7" fillId="8" borderId="144" xfId="2" applyFont="1" applyFill="1" applyBorder="1" applyAlignment="1" applyProtection="1">
      <alignment horizontal="center" vertical="center" shrinkToFit="1"/>
      <protection hidden="1"/>
    </xf>
    <xf numFmtId="0" fontId="7" fillId="8" borderId="145"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6"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9"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46" xfId="2" applyFont="1" applyBorder="1" applyAlignment="1" applyProtection="1">
      <alignment horizontal="center" vertical="center"/>
      <protection hidden="1"/>
    </xf>
    <xf numFmtId="180" fontId="7" fillId="0" borderId="38" xfId="2" applyNumberFormat="1" applyFont="1" applyBorder="1" applyAlignment="1" applyProtection="1">
      <alignment horizontal="center" vertical="center" shrinkToFit="1"/>
      <protection hidden="1"/>
    </xf>
    <xf numFmtId="180" fontId="7" fillId="0" borderId="39" xfId="2" applyNumberFormat="1" applyFont="1" applyBorder="1" applyAlignment="1" applyProtection="1">
      <alignment horizontal="center" vertical="center" shrinkToFit="1"/>
      <protection hidden="1"/>
    </xf>
    <xf numFmtId="180" fontId="7" fillId="0" borderId="66" xfId="2" applyNumberFormat="1" applyFont="1" applyBorder="1" applyAlignment="1" applyProtection="1">
      <alignment horizontal="center" vertical="center" shrinkToFit="1"/>
      <protection hidden="1"/>
    </xf>
    <xf numFmtId="180" fontId="7" fillId="0" borderId="40" xfId="2" applyNumberFormat="1" applyFont="1" applyBorder="1" applyAlignment="1" applyProtection="1">
      <alignment horizontal="center" vertical="center" shrinkToFit="1"/>
      <protection hidden="1"/>
    </xf>
    <xf numFmtId="180" fontId="7" fillId="0" borderId="138" xfId="2" applyNumberFormat="1" applyFont="1" applyBorder="1" applyAlignment="1" applyProtection="1">
      <alignment horizontal="center" vertical="center" shrinkToFit="1"/>
      <protection hidden="1"/>
    </xf>
    <xf numFmtId="180" fontId="7" fillId="0" borderId="139" xfId="2" applyNumberFormat="1" applyFont="1" applyBorder="1" applyAlignment="1" applyProtection="1">
      <alignment horizontal="center" vertical="center" shrinkToFit="1"/>
      <protection hidden="1"/>
    </xf>
    <xf numFmtId="180" fontId="7" fillId="0" borderId="147"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0" xfId="2" applyNumberFormat="1" applyFont="1" applyBorder="1" applyAlignment="1" applyProtection="1">
      <alignment horizontal="center" vertical="center" shrinkToFit="1"/>
      <protection hidden="1"/>
    </xf>
    <xf numFmtId="0" fontId="26" fillId="0" borderId="64" xfId="0" applyFont="1" applyBorder="1" applyAlignment="1" applyProtection="1">
      <alignment horizontal="center" vertical="center" shrinkToFit="1"/>
      <protection locked="0"/>
    </xf>
    <xf numFmtId="0" fontId="0" fillId="0" borderId="65"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2" fillId="6" borderId="34" xfId="0" applyFont="1" applyFill="1" applyBorder="1" applyAlignment="1" applyProtection="1">
      <alignment horizontal="center" vertical="center"/>
      <protection hidden="1"/>
    </xf>
    <xf numFmtId="0" fontId="0" fillId="6" borderId="46" xfId="0" applyFill="1" applyBorder="1" applyAlignment="1" applyProtection="1">
      <alignment vertical="center"/>
      <protection hidden="1"/>
    </xf>
    <xf numFmtId="0" fontId="4" fillId="0" borderId="64" xfId="0" applyFont="1" applyBorder="1" applyAlignment="1" applyProtection="1">
      <alignment vertical="center"/>
      <protection hidden="1"/>
    </xf>
    <xf numFmtId="0" fontId="0" fillId="0" borderId="48" xfId="0" applyBorder="1" applyAlignment="1" applyProtection="1">
      <alignment vertical="center"/>
      <protection hidden="1"/>
    </xf>
    <xf numFmtId="0" fontId="29" fillId="0" borderId="0" xfId="0" applyFont="1" applyAlignment="1" applyProtection="1">
      <alignment horizontal="left" vertical="center" wrapText="1"/>
      <protection hidden="1"/>
    </xf>
    <xf numFmtId="0" fontId="4" fillId="0" borderId="64" xfId="0" applyFont="1" applyBorder="1" applyAlignment="1" applyProtection="1">
      <alignment horizontal="left" vertical="center" wrapText="1"/>
      <protection hidden="1"/>
    </xf>
    <xf numFmtId="0" fontId="26" fillId="0" borderId="65" xfId="0" applyFont="1" applyBorder="1" applyAlignment="1" applyProtection="1">
      <alignment horizontal="center" vertical="center" shrinkToFit="1"/>
      <protection locked="0"/>
    </xf>
    <xf numFmtId="0" fontId="26" fillId="0" borderId="48" xfId="0" applyFont="1" applyBorder="1" applyAlignment="1" applyProtection="1">
      <alignment horizontal="center" vertical="center" shrinkToFit="1"/>
      <protection locked="0"/>
    </xf>
    <xf numFmtId="0" fontId="0" fillId="6" borderId="65" xfId="0" applyFill="1" applyBorder="1" applyAlignment="1" applyProtection="1">
      <alignment vertical="center"/>
      <protection hidden="1"/>
    </xf>
    <xf numFmtId="0" fontId="0" fillId="6" borderId="48" xfId="0" applyFill="1" applyBorder="1" applyAlignment="1" applyProtection="1">
      <alignment vertical="center"/>
      <protection hidden="1"/>
    </xf>
    <xf numFmtId="0" fontId="2" fillId="6" borderId="64" xfId="0" applyFont="1" applyFill="1" applyBorder="1" applyAlignment="1" applyProtection="1">
      <alignment horizontal="center" vertical="center"/>
      <protection hidden="1"/>
    </xf>
    <xf numFmtId="0" fontId="25" fillId="0" borderId="64" xfId="0" applyFont="1" applyBorder="1" applyAlignment="1" applyProtection="1">
      <alignment horizontal="center" vertical="center" wrapText="1"/>
      <protection hidden="1"/>
    </xf>
    <xf numFmtId="0" fontId="0" fillId="0" borderId="65" xfId="0" applyBorder="1" applyProtection="1">
      <alignment vertical="center"/>
      <protection hidden="1"/>
    </xf>
    <xf numFmtId="14" fontId="15" fillId="0" borderId="65" xfId="0" applyNumberFormat="1"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4" fillId="0" borderId="64" xfId="0" applyFont="1" applyBorder="1" applyAlignment="1" applyProtection="1">
      <alignment horizontal="left" vertical="center"/>
      <protection hidden="1"/>
    </xf>
    <xf numFmtId="0" fontId="2" fillId="6" borderId="64" xfId="0" applyFont="1" applyFill="1" applyBorder="1" applyAlignment="1" applyProtection="1">
      <alignment horizontal="center" vertical="center" wrapText="1"/>
      <protection hidden="1"/>
    </xf>
    <xf numFmtId="0" fontId="25" fillId="6" borderId="64" xfId="0" applyFont="1" applyFill="1" applyBorder="1" applyAlignment="1" applyProtection="1">
      <alignment horizontal="center" vertical="center" wrapText="1"/>
      <protection hidden="1"/>
    </xf>
    <xf numFmtId="0" fontId="2" fillId="0" borderId="116" xfId="0" applyFont="1" applyBorder="1" applyAlignment="1" applyProtection="1">
      <alignment horizontal="center" vertical="center"/>
      <protection hidden="1"/>
    </xf>
    <xf numFmtId="0" fontId="2" fillId="0" borderId="117" xfId="0" applyFont="1" applyBorder="1" applyAlignment="1" applyProtection="1">
      <alignment horizontal="center" vertical="center"/>
      <protection hidden="1"/>
    </xf>
    <xf numFmtId="0" fontId="2" fillId="6" borderId="62" xfId="0"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protection hidden="1"/>
    </xf>
    <xf numFmtId="0" fontId="0" fillId="6" borderId="113" xfId="0" applyFill="1" applyBorder="1" applyAlignment="1" applyProtection="1">
      <alignment horizontal="center" vertical="center"/>
      <protection hidden="1"/>
    </xf>
    <xf numFmtId="0" fontId="0" fillId="6" borderId="63"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114" xfId="0" applyFill="1" applyBorder="1" applyAlignment="1" applyProtection="1">
      <alignment horizontal="center" vertical="center"/>
      <protection hidden="1"/>
    </xf>
    <xf numFmtId="0" fontId="18" fillId="0" borderId="58" xfId="0" applyFont="1" applyFill="1" applyBorder="1" applyAlignment="1" applyProtection="1">
      <alignment horizontal="center" vertical="center"/>
      <protection hidden="1"/>
    </xf>
    <xf numFmtId="0" fontId="18" fillId="0" borderId="59" xfId="0" applyFont="1" applyFill="1" applyBorder="1" applyAlignment="1" applyProtection="1">
      <alignment horizontal="center" vertical="center"/>
      <protection hidden="1"/>
    </xf>
    <xf numFmtId="0" fontId="18" fillId="0" borderId="60" xfId="0" applyFont="1" applyFill="1" applyBorder="1" applyAlignment="1" applyProtection="1">
      <alignment horizontal="center" vertical="center"/>
      <protection hidden="1"/>
    </xf>
    <xf numFmtId="0" fontId="18" fillId="0" borderId="61" xfId="0" applyFont="1" applyFill="1" applyBorder="1" applyAlignment="1" applyProtection="1">
      <alignment horizontal="center" vertical="center"/>
      <protection hidden="1"/>
    </xf>
    <xf numFmtId="0" fontId="2" fillId="6" borderId="48" xfId="0" applyFont="1" applyFill="1" applyBorder="1" applyAlignment="1" applyProtection="1">
      <alignment horizontal="center" vertical="center"/>
      <protection hidden="1"/>
    </xf>
    <xf numFmtId="0" fontId="2" fillId="0" borderId="65" xfId="0" applyFont="1" applyBorder="1" applyAlignment="1" applyProtection="1">
      <alignment horizontal="center" vertical="center" wrapText="1"/>
      <protection hidden="1"/>
    </xf>
    <xf numFmtId="0" fontId="0" fillId="0" borderId="65" xfId="0" applyBorder="1" applyAlignment="1" applyProtection="1">
      <alignment horizontal="center" vertical="center" wrapText="1"/>
      <protection hidden="1"/>
    </xf>
    <xf numFmtId="0" fontId="0" fillId="0" borderId="73" xfId="0" applyBorder="1" applyAlignment="1" applyProtection="1">
      <alignment horizontal="center" vertical="center" wrapText="1"/>
      <protection hidden="1"/>
    </xf>
    <xf numFmtId="0" fontId="2" fillId="6" borderId="62" xfId="0" applyFont="1" applyFill="1" applyBorder="1" applyAlignment="1" applyProtection="1">
      <alignment horizontal="left" vertical="center"/>
      <protection hidden="1"/>
    </xf>
    <xf numFmtId="0" fontId="0" fillId="6" borderId="58" xfId="0" applyFill="1" applyBorder="1" applyAlignment="1" applyProtection="1">
      <alignment vertical="center"/>
      <protection hidden="1"/>
    </xf>
    <xf numFmtId="0" fontId="0" fillId="6" borderId="63" xfId="0" applyFill="1" applyBorder="1" applyAlignment="1" applyProtection="1">
      <alignment vertical="center"/>
      <protection hidden="1"/>
    </xf>
    <xf numFmtId="0" fontId="0" fillId="6" borderId="60" xfId="0" applyFill="1" applyBorder="1" applyAlignment="1" applyProtection="1">
      <alignment vertical="center"/>
      <protection hidden="1"/>
    </xf>
    <xf numFmtId="0" fontId="0" fillId="0" borderId="118" xfId="0" applyFill="1" applyBorder="1" applyAlignment="1" applyProtection="1">
      <alignment vertical="center"/>
      <protection hidden="1"/>
    </xf>
    <xf numFmtId="0" fontId="0" fillId="0" borderId="119" xfId="0" applyFill="1" applyBorder="1" applyAlignment="1" applyProtection="1">
      <alignment vertical="center"/>
      <protection hidden="1"/>
    </xf>
    <xf numFmtId="0" fontId="0" fillId="0" borderId="120" xfId="0" applyFill="1" applyBorder="1" applyAlignment="1" applyProtection="1">
      <alignment vertical="center"/>
      <protection hidden="1"/>
    </xf>
    <xf numFmtId="0" fontId="0" fillId="0" borderId="121" xfId="0" applyFill="1" applyBorder="1" applyAlignment="1" applyProtection="1">
      <alignment vertical="center"/>
      <protection hidden="1"/>
    </xf>
    <xf numFmtId="0" fontId="0" fillId="0" borderId="122" xfId="0" applyFill="1" applyBorder="1" applyAlignment="1" applyProtection="1">
      <alignment vertical="center"/>
      <protection hidden="1"/>
    </xf>
    <xf numFmtId="0" fontId="0" fillId="0" borderId="123" xfId="0" applyFill="1" applyBorder="1" applyAlignment="1" applyProtection="1">
      <alignment vertical="center"/>
      <protection hidden="1"/>
    </xf>
    <xf numFmtId="0" fontId="0" fillId="0" borderId="65" xfId="0" applyBorder="1" applyAlignment="1" applyProtection="1">
      <alignment vertical="center" wrapText="1"/>
      <protection hidden="1"/>
    </xf>
    <xf numFmtId="0" fontId="0" fillId="0" borderId="48" xfId="0" applyBorder="1" applyAlignment="1" applyProtection="1">
      <alignment vertical="center" wrapText="1"/>
      <protection hidden="1"/>
    </xf>
    <xf numFmtId="0" fontId="21" fillId="0" borderId="64" xfId="0" applyFont="1" applyBorder="1" applyAlignment="1" applyProtection="1">
      <alignment horizontal="left" vertical="center"/>
      <protection hidden="1"/>
    </xf>
    <xf numFmtId="0" fontId="0" fillId="0" borderId="40" xfId="0" applyFont="1" applyBorder="1" applyAlignment="1" applyProtection="1">
      <alignment vertical="center"/>
      <protection locked="0"/>
    </xf>
    <xf numFmtId="0" fontId="0" fillId="0" borderId="26" xfId="0" applyFont="1" applyBorder="1" applyAlignment="1" applyProtection="1">
      <alignment vertical="center"/>
      <protection locked="0"/>
    </xf>
  </cellXfs>
  <cellStyles count="3">
    <cellStyle name="ハイパーリンク" xfId="1" builtinId="8"/>
    <cellStyle name="標準" xfId="0" builtinId="0"/>
    <cellStyle name="標準 2" xfId="2" xr:uid="{D71DD475-F5D0-45AE-A445-EA02C1093F85}"/>
  </cellStyles>
  <dxfs count="272">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ill>
        <patternFill>
          <bgColor theme="8" tint="0.79998168889431442"/>
        </patternFill>
      </fill>
    </dxf>
    <dxf>
      <font>
        <b/>
        <i val="0"/>
        <color rgb="FFFF0000"/>
      </font>
      <fill>
        <patternFill>
          <bgColor rgb="FFFFFF00"/>
        </patternFill>
      </fill>
    </dxf>
    <dxf>
      <fill>
        <patternFill>
          <bgColor theme="0" tint="-0.14996795556505021"/>
        </patternFill>
      </fill>
    </dxf>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patternType="lightGrid"/>
      </fill>
    </dxf>
    <dxf>
      <fill>
        <patternFill>
          <bgColor theme="8" tint="0.79998168889431442"/>
        </patternFill>
      </fill>
    </dxf>
    <dxf>
      <fill>
        <patternFill patternType="lightGrid"/>
      </fill>
    </dxf>
    <dxf>
      <fill>
        <patternFill patternType="lightGrid"/>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ill>
        <patternFill>
          <bgColor rgb="FFFFFF99"/>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ont>
        <b/>
        <i val="0"/>
        <color rgb="FFFF0000"/>
      </font>
      <fill>
        <patternFill>
          <bgColor theme="5"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bgColor theme="0" tint="-0.14996795556505021"/>
        </patternFill>
      </fill>
    </dxf>
    <dxf>
      <fill>
        <patternFill>
          <bgColor theme="0" tint="-0.14996795556505021"/>
        </patternFill>
      </fill>
    </dxf>
    <dxf>
      <fill>
        <patternFill>
          <bgColor theme="8" tint="0.79998168889431442"/>
        </patternFill>
      </fill>
    </dxf>
    <dxf>
      <fill>
        <patternFill patternType="lightGrid"/>
      </fill>
    </dxf>
    <dxf>
      <fill>
        <patternFill>
          <bgColor rgb="FFFFFF99"/>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theme="0" tint="-0.14996795556505021"/>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s>
  <tableStyles count="0" defaultTableStyle="TableStyleMedium2" defaultPivotStyle="PivotStyleLight16"/>
  <colors>
    <mruColors>
      <color rgb="FFFFFF99"/>
      <color rgb="FFCCFF99"/>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X21" totalsRowShown="0" headerRowDxfId="109" dataDxfId="108">
  <autoFilter ref="C15:BX21" xr:uid="{201082B2-D4E4-45B8-A4E4-3CB4174560BE}"/>
  <tableColumns count="74">
    <tableColumn id="1" xr3:uid="{CE2C680A-4DBF-409C-83AA-038D966E85B1}" name="人文学科" dataDxfId="107"/>
    <tableColumn id="2" xr3:uid="{E34EB93C-FFB3-4245-9C88-7516C7C690E9}" name="人間科学科" dataDxfId="106"/>
    <tableColumn id="3" xr3:uid="{6098DBCB-0A8E-4246-B0EB-1D6836F183D3}" name="法学科" dataDxfId="105"/>
    <tableColumn id="4" xr3:uid="{4F457D37-CCE0-4A0D-AD04-BE5B9EA6D79D}" name="国際公共政策学科" dataDxfId="104"/>
    <tableColumn id="5" xr3:uid="{2608BA31-9C7C-4D3B-89FB-745FA812A5EB}" name="経済・経営学科" dataDxfId="103"/>
    <tableColumn id="6" xr3:uid="{40FA5192-6034-431D-90B8-938199D40F58}" name="数学科" dataDxfId="102"/>
    <tableColumn id="7" xr3:uid="{0F74B94F-77FA-48EA-8A81-4E73943A5FC1}" name="物理学科" dataDxfId="101"/>
    <tableColumn id="8" xr3:uid="{4B23C065-CA19-4A50-903D-8C18E61A1C26}" name="化学科" dataDxfId="100"/>
    <tableColumn id="9" xr3:uid="{AAC96D0F-82A6-478D-B74B-23CC6AC61A34}" name="生物科学科" dataDxfId="99"/>
    <tableColumn id="10" xr3:uid="{0868B431-66AD-434B-A855-10A8CF927B2D}" name="医学科" dataDxfId="98"/>
    <tableColumn id="11" xr3:uid="{93FCB39F-E79C-4F75-90FE-38203C07DB18}" name="保健学科" dataDxfId="97"/>
    <tableColumn id="12" xr3:uid="{3178F187-9B86-48BB-8637-BB09DB4C70C0}" name="歯学科" dataDxfId="96"/>
    <tableColumn id="13" xr3:uid="{00F92DAD-976D-4084-AC1C-8AF11082A478}" name="薬学科" dataDxfId="95"/>
    <tableColumn id="14" xr3:uid="{F1CDD2B2-ADFD-473B-BC6C-D895EAEADCC8}" name="応用自然科学科" dataDxfId="94"/>
    <tableColumn id="15" xr3:uid="{E29CEDF4-D477-47AB-8825-029EE7053546}" name="応用理工学科" dataDxfId="93"/>
    <tableColumn id="16" xr3:uid="{61CB8BB1-16C2-46E5-8568-75A58B22BDCD}" name="電子情報工学科" dataDxfId="92"/>
    <tableColumn id="17" xr3:uid="{0E7CC1ED-C4E3-4BFE-8355-93CDD672B1BF}" name="環境・エネルギー工学科" dataDxfId="91"/>
    <tableColumn id="18" xr3:uid="{65112625-5E34-4857-B435-5FA53CDA58EC}" name="地球総合工学科" dataDxfId="90"/>
    <tableColumn id="19" xr3:uid="{632D1E86-DC78-4F20-B657-C34CEA2DE58D}" name="電子物理科学科" dataDxfId="89"/>
    <tableColumn id="20" xr3:uid="{87FB8525-C9AF-446D-9635-51B2F218B29A}" name="化学応用科学科" dataDxfId="88"/>
    <tableColumn id="21" xr3:uid="{AAC60200-7B44-4939-A912-6EFAAB734867}" name="システム科学科" dataDxfId="87"/>
    <tableColumn id="22" xr3:uid="{4C1CA8AE-B7CC-4850-8E8A-B67778BB6B0C}" name="情報科学科" dataDxfId="86"/>
    <tableColumn id="23" xr3:uid="{B9A162CE-F531-46CB-8D1F-BD61F586D0DC}" name="外国語学科" dataDxfId="85"/>
    <tableColumn id="24" xr3:uid="{129B0B4B-8CA7-49BB-BA80-F9703F1C27B8}" name="人間科学専攻" dataDxfId="84"/>
    <tableColumn id="25" xr3:uid="{7057FD5F-7AE4-4057-86EF-66DBE8A1135B}" name="法学・政治学専攻" dataDxfId="83"/>
    <tableColumn id="26" xr3:uid="{3B2DD673-6E1A-493E-AB70-8054267FF15A}" name="経済学専攻" dataDxfId="82"/>
    <tableColumn id="27" xr3:uid="{EA1A2D68-191A-4F4E-A5AE-FF866D17A38F}" name="経営学専攻" dataDxfId="81"/>
    <tableColumn id="28" xr3:uid="{9129D798-EA0A-45E5-85FC-934151DE8A1D}" name="数学専攻" dataDxfId="80"/>
    <tableColumn id="29" xr3:uid="{9891E98C-5144-4AF8-A175-0F963A94371C}" name="物理学専攻" dataDxfId="79"/>
    <tableColumn id="30" xr3:uid="{FFDA89AB-1C24-44E0-A160-4C769D385216}" name="化学専攻" dataDxfId="78"/>
    <tableColumn id="31" xr3:uid="{34536A01-73B0-41B2-8EA4-29D3574CAFD9}" name="生物科学専攻" dataDxfId="77"/>
    <tableColumn id="32" xr3:uid="{9D8265C6-974A-46C1-8372-9FEB95BA9ACF}" name="高分子科学専攻" dataDxfId="76"/>
    <tableColumn id="33" xr3:uid="{4846E69F-4CCE-4479-9392-4B1719FDF73E}" name="宇宙地球科学専攻" dataDxfId="75"/>
    <tableColumn id="34" xr3:uid="{82A809DA-D1B3-483E-B4CE-B7F7A235E642}" name="医学専攻" dataDxfId="74"/>
    <tableColumn id="35" xr3:uid="{53375BCC-7614-4C70-869B-C2687788183C}" name="保健学専攻" dataDxfId="73"/>
    <tableColumn id="36" xr3:uid="{831B7CFF-FA2F-4026-8ED1-21A92A1EFCAA}" name="口腔科学専攻" dataDxfId="72"/>
    <tableColumn id="37" xr3:uid="{4439F47C-E0CE-48DB-A388-0E61678E0CFE}" name="創成薬学専攻" dataDxfId="71"/>
    <tableColumn id="38" xr3:uid="{E07A3662-EA09-4521-8175-41312303B4A9}" name="医療薬学専攻" dataDxfId="70"/>
    <tableColumn id="39" xr3:uid="{D9B9E998-5D7A-4D19-BE0A-673D5E8DB406}" name="生物工学専攻" dataDxfId="69"/>
    <tableColumn id="40" xr3:uid="{381F3FB3-E818-4992-81F4-827AC2645906}" name="応用化学専攻" dataDxfId="68"/>
    <tableColumn id="41" xr3:uid="{A1782CE3-6807-4EC7-89E2-912A20655616}" name="物理学系専攻" dataDxfId="67"/>
    <tableColumn id="42" xr3:uid="{65D7A913-1E83-4AA5-A34E-9F5669234AA5}" name="機械工学専攻" dataDxfId="66"/>
    <tableColumn id="43" xr3:uid="{6A382785-8A0B-4C49-9A78-0ECFB851A959}" name="マテリアル生産科学専攻" dataDxfId="65"/>
    <tableColumn id="44" xr3:uid="{2555B752-AE47-47E1-BF2A-53156E9D7CE4}" name="電気電子情報通信工学専攻" dataDxfId="64"/>
    <tableColumn id="45" xr3:uid="{10F3ED24-81E3-4B9B-A5C0-9BFFB8AC49E4}" name="環境エネルギー工学専攻" dataDxfId="63"/>
    <tableColumn id="46" xr3:uid="{23DEC1EB-31BF-4965-B4FE-8D28F1FACE84}" name="地球総合工学専攻" dataDxfId="62"/>
    <tableColumn id="47" xr3:uid="{0832AC51-AEF5-499F-AAFD-73C8ACB84AD8}" name="ビジネスエンジニアリング専攻" dataDxfId="61"/>
    <tableColumn id="48" xr3:uid="{A7587F15-15A8-4408-9B94-199D2F4FA6FF}" name="物質創成専攻" dataDxfId="60"/>
    <tableColumn id="49" xr3:uid="{03084FC9-583D-4652-8B3F-C969631694AA}" name="機能創成専攻" dataDxfId="59"/>
    <tableColumn id="50" xr3:uid="{A2DEBF0E-BA3B-4D31-9EE5-6AF595492986}" name="システム創成専攻" dataDxfId="58"/>
    <tableColumn id="51" xr3:uid="{76388BFA-AFA8-4B6D-80FA-1E39B6E30A62}" name="国際公共政策専攻" dataDxfId="57"/>
    <tableColumn id="52" xr3:uid="{4A6ED0E7-AC35-4E51-B12A-7999BF626DFF}" name="比較公共政策専攻" dataDxfId="56"/>
    <tableColumn id="53" xr3:uid="{9C52E099-38CA-44DB-AC39-6B3FC230FAF0}" name="生命機能専攻" dataDxfId="55"/>
    <tableColumn id="54" xr3:uid="{2D3B5C93-4995-416A-93EC-6A930DA7E8B0}" name="情報基礎数学専攻" dataDxfId="54"/>
    <tableColumn id="55" xr3:uid="{806B3686-7498-4089-B609-0D3033F48947}" name="情報数理学専攻" dataDxfId="53"/>
    <tableColumn id="56" xr3:uid="{98397C77-F6BF-4589-AEB7-83EBD91E6891}" name="コンピュータサイエンス専攻" dataDxfId="52"/>
    <tableColumn id="57" xr3:uid="{276B1453-65E9-4D41-A5F9-4760572856D6}" name="情報システム工学専攻" dataDxfId="51"/>
    <tableColumn id="58" xr3:uid="{8E23E6A2-C970-48BB-946C-776E25744503}" name="情報ネットワーク学専攻" dataDxfId="50"/>
    <tableColumn id="59" xr3:uid="{D4D7D23A-DDED-43B9-8CA2-22C7910CEA15}" name="マルチメディア工学専攻" dataDxfId="49"/>
    <tableColumn id="60" xr3:uid="{4BA2D1A8-5180-4BC4-9631-20205F005A10}" name="バイオ情報工学専攻" dataDxfId="48"/>
    <tableColumn id="61" xr3:uid="{5F958552-8F55-45E8-9674-B91A11572BEC}" name="法務専攻_未修者" dataDxfId="47"/>
    <tableColumn id="62" xr3:uid="{74787F60-4F9D-4506-AAAA-8002B8A23E19}" name="法務専攻_既修者" dataDxfId="46"/>
    <tableColumn id="63" xr3:uid="{7FDEAD56-AA4E-4366-AB02-D939AF5A3722}" name="人文学専攻" dataDxfId="45"/>
    <tableColumn id="64" xr3:uid="{2AE84B57-9790-4920-BDF7-BCB13540494A}" name="言語文化学専攻" dataDxfId="44"/>
    <tableColumn id="65" xr3:uid="{80A57E27-3F29-4C99-B553-59E181DA48D3}" name="外国学専攻" dataDxfId="43"/>
    <tableColumn id="66" xr3:uid="{3FA6457B-04CE-40F1-9B2C-D58B2735731B}" name="日本学専攻" dataDxfId="42"/>
    <tableColumn id="67" xr3:uid="{11B69A63-3289-4927-BB3A-FD14C3D5C112}" name="芸術学専攻" dataDxfId="41"/>
    <tableColumn id="68" xr3:uid="{15A4384A-8D38-468F-9592-55A15E065938}" name="小児発達学専攻" dataDxfId="40"/>
    <tableColumn id="69" xr3:uid="{3E3D6075-68E6-4ADF-99EE-2EFF6A2F403B}" name="文化形態論専攻" dataDxfId="39"/>
    <tableColumn id="70" xr3:uid="{21917504-DF90-4585-A264-B37DA4DABFB1}" name="文化動態論専攻" dataDxfId="38"/>
    <tableColumn id="71" xr3:uid="{F60086D2-3E70-4590-8F77-E40EB15A0D78}" name="文化表現論専攻" dataDxfId="37"/>
    <tableColumn id="72" xr3:uid="{4D8F0672-0878-4FBC-9D73-2EF16D3070BF}" name="言語文化専攻" dataDxfId="36"/>
    <tableColumn id="73" xr3:uid="{E044493B-E6D2-4F6F-9CE3-E4885ED8A0D3}" name="言語社会専攻" dataDxfId="35"/>
    <tableColumn id="74" xr3:uid="{33CC0AB4-7488-48AA-A383-F3CEF3716059}" name="日本語・日本文化専攻" dataDxfId="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33" dataDxfId="32">
  <autoFilter ref="C1:AD10" xr:uid="{F4ED33E4-A4E3-4715-A0E3-8DA61BC11C61}"/>
  <tableColumns count="28">
    <tableColumn id="1" xr3:uid="{A341A0E6-BB1A-4015-A325-185790296FDA}" name="文学部" dataDxfId="31"/>
    <tableColumn id="2" xr3:uid="{B04DC71B-919A-4017-936E-AF13E20710F2}" name="人間科学部" dataDxfId="30"/>
    <tableColumn id="3" xr3:uid="{EF4CFFB9-87C5-4CF4-92BB-B2006D6CEB1F}" name="法学部" dataDxfId="29"/>
    <tableColumn id="4" xr3:uid="{1365F987-DAD1-4986-9D6C-91F2EA2A48D1}" name="経済学部" dataDxfId="28"/>
    <tableColumn id="5" xr3:uid="{B908BEA5-CDFA-4854-99B1-2073CED0BC2A}" name="理学部" dataDxfId="27"/>
    <tableColumn id="6" xr3:uid="{04169F13-5DCD-45A9-865B-2425C6D42EE5}" name="医学部" dataDxfId="26"/>
    <tableColumn id="7" xr3:uid="{1A9538EB-FA94-4553-8BB8-33A35A21055A}" name="歯学部" dataDxfId="25"/>
    <tableColumn id="8" xr3:uid="{B92925DD-17E7-4CE2-9C53-C86AC9DC7C11}" name="薬学部" dataDxfId="24"/>
    <tableColumn id="9" xr3:uid="{3A7AAFF5-5986-4F9A-8277-C672256A2A4C}" name="工学部" dataDxfId="23"/>
    <tableColumn id="10" xr3:uid="{775EDA5F-419D-416B-9FCD-9D53CE4C4D49}" name="基礎工学部" dataDxfId="22"/>
    <tableColumn id="11" xr3:uid="{AB9D2E5A-FAFB-4FA5-AB18-F9E96FF89FF3}" name="外国語学部" dataDxfId="21"/>
    <tableColumn id="12" xr3:uid="{1CCC2EAB-E623-42E7-B4A0-025968208134}" name="人間科学研究科" dataDxfId="20"/>
    <tableColumn id="13" xr3:uid="{D0F3C1D4-2432-494C-8921-384607A7D123}" name="法学研究科" dataDxfId="19"/>
    <tableColumn id="14" xr3:uid="{78B93932-5486-4CC3-9B67-E22A2365B0B2}" name="経済学研究科" dataDxfId="18"/>
    <tableColumn id="15" xr3:uid="{620C2FC5-318D-4D72-A632-7A523FB6BE89}" name="理学研究科" dataDxfId="17"/>
    <tableColumn id="16" xr3:uid="{83D070C0-9A26-47DC-BDE0-0143DBFF810D}" name="医学系研究科" dataDxfId="16"/>
    <tableColumn id="17" xr3:uid="{04ABDB39-65EC-4A61-B38B-7C1C15D16D8D}" name="歯学研究科" dataDxfId="15"/>
    <tableColumn id="18" xr3:uid="{E6DE51F6-B27B-4EB0-B1D5-0A2F26AC1EC7}" name="薬学研究科" dataDxfId="14"/>
    <tableColumn id="19" xr3:uid="{0086C72B-1E16-43D2-8E31-4F497A7184C6}" name="工学研究科" dataDxfId="13"/>
    <tableColumn id="20" xr3:uid="{0F9F2EA3-A499-4622-A753-D1F2C100E62D}" name="基礎工学研究科" dataDxfId="12"/>
    <tableColumn id="21" xr3:uid="{B2DFE57B-5110-49F5-BCCB-A544369D8F53}" name="国際公共政策研究科" dataDxfId="11"/>
    <tableColumn id="22" xr3:uid="{418A9727-2D47-4C0C-B581-4647E828EAF9}" name="生命機能研究科" dataDxfId="10"/>
    <tableColumn id="23" xr3:uid="{D2CEB0B9-936E-4809-AA56-0AA7D729676A}" name="情報科学研究科" dataDxfId="9"/>
    <tableColumn id="24" xr3:uid="{247FDCB0-6E7C-4730-AA9B-C0E438A185B8}" name="高等司法研究科" dataDxfId="8"/>
    <tableColumn id="25" xr3:uid="{7791BEF2-5755-433E-80BE-DE241A55F63F}" name="人文学研究科" dataDxfId="7"/>
    <tableColumn id="26" xr3:uid="{5CA6CBD1-63DB-41BF-BE21-F979EED7ABC4}" name="連合小児発達学研究科" dataDxfId="6"/>
    <tableColumn id="27" xr3:uid="{5666738A-E156-490E-8970-A3F0A1B60AE7}" name="文学研究科" dataDxfId="5"/>
    <tableColumn id="28" xr3:uid="{A2389034-7BBA-43C5-A761-C47F2411E606}" name="言語文化研究科"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3" dataDxfId="2" tableBorderDxfId="1">
  <autoFilter ref="A1:A29" xr:uid="{D630A460-17B0-4528-8386-3A098C29251E}"/>
  <tableColumns count="1">
    <tableColumn id="1" xr3:uid="{4BB1A9FC-5301-4E9B-852E-3633CA75B0F9}" name="部局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4"/>
  <sheetViews>
    <sheetView showGridLines="0" zoomScaleNormal="100" workbookViewId="0">
      <selection activeCell="X12" sqref="X12"/>
    </sheetView>
  </sheetViews>
  <sheetFormatPr defaultColWidth="4" defaultRowHeight="24.95" customHeight="1" x14ac:dyDescent="0.15"/>
  <cols>
    <col min="1" max="16384" width="4" style="1"/>
  </cols>
  <sheetData>
    <row r="1" spans="2:3" ht="24.95" customHeight="1" x14ac:dyDescent="0.15">
      <c r="B1" s="9" t="s">
        <v>273</v>
      </c>
    </row>
    <row r="2" spans="2:3" ht="24.95" customHeight="1" x14ac:dyDescent="0.15">
      <c r="B2" s="1" t="s">
        <v>270</v>
      </c>
    </row>
    <row r="4" spans="2:3" ht="24.95" customHeight="1" x14ac:dyDescent="0.15">
      <c r="B4" s="1" t="s">
        <v>54</v>
      </c>
      <c r="C4" s="1" t="s">
        <v>369</v>
      </c>
    </row>
    <row r="5" spans="2:3" ht="24.95" customHeight="1" x14ac:dyDescent="0.15">
      <c r="B5" s="1" t="s">
        <v>289</v>
      </c>
      <c r="C5" s="3" t="s">
        <v>387</v>
      </c>
    </row>
    <row r="6" spans="2:3" ht="24.95" customHeight="1" x14ac:dyDescent="0.15">
      <c r="C6" s="10" t="s">
        <v>388</v>
      </c>
    </row>
    <row r="7" spans="2:3" ht="24.95" customHeight="1" x14ac:dyDescent="0.15">
      <c r="C7" s="10" t="s">
        <v>365</v>
      </c>
    </row>
    <row r="8" spans="2:3" ht="24.95" customHeight="1" x14ac:dyDescent="0.15">
      <c r="C8" s="10"/>
    </row>
    <row r="9" spans="2:3" ht="24.95" customHeight="1" x14ac:dyDescent="0.15">
      <c r="C9" s="10"/>
    </row>
    <row r="10" spans="2:3" ht="24.95" customHeight="1" x14ac:dyDescent="0.15">
      <c r="C10" s="10"/>
    </row>
    <row r="11" spans="2:3" ht="24.95" customHeight="1" x14ac:dyDescent="0.15">
      <c r="C11" s="10"/>
    </row>
    <row r="12" spans="2:3" ht="24.95" customHeight="1" x14ac:dyDescent="0.15">
      <c r="C12" s="10"/>
    </row>
    <row r="13" spans="2:3" ht="24.95" customHeight="1" x14ac:dyDescent="0.15">
      <c r="C13" s="10" t="s">
        <v>364</v>
      </c>
    </row>
    <row r="14" spans="2:3" ht="24.95" customHeight="1" x14ac:dyDescent="0.15">
      <c r="C14" s="10"/>
    </row>
    <row r="15" spans="2:3" ht="24.95" customHeight="1" x14ac:dyDescent="0.15">
      <c r="C15" s="10"/>
    </row>
    <row r="16" spans="2:3" ht="24.95" customHeight="1" x14ac:dyDescent="0.15">
      <c r="C16" s="10"/>
    </row>
    <row r="17" spans="2:4" ht="24.95" customHeight="1" x14ac:dyDescent="0.15">
      <c r="C17" s="10"/>
    </row>
    <row r="18" spans="2:4" ht="24.95" customHeight="1" x14ac:dyDescent="0.15">
      <c r="C18" s="10"/>
    </row>
    <row r="19" spans="2:4" ht="24.95" customHeight="1" x14ac:dyDescent="0.15">
      <c r="C19" s="10"/>
    </row>
    <row r="20" spans="2:4" ht="24.95" customHeight="1" x14ac:dyDescent="0.15">
      <c r="B20" s="1" t="s">
        <v>291</v>
      </c>
      <c r="C20" s="10" t="s">
        <v>389</v>
      </c>
    </row>
    <row r="21" spans="2:4" ht="24.95" customHeight="1" x14ac:dyDescent="0.15">
      <c r="B21" s="1" t="s">
        <v>64</v>
      </c>
      <c r="C21" s="2" t="s">
        <v>293</v>
      </c>
    </row>
    <row r="22" spans="2:4" ht="24.95" customHeight="1" x14ac:dyDescent="0.15">
      <c r="C22" s="1" t="s">
        <v>245</v>
      </c>
      <c r="D22" s="1" t="s">
        <v>246</v>
      </c>
    </row>
    <row r="23" spans="2:4" ht="24.95" customHeight="1" x14ac:dyDescent="0.15">
      <c r="C23" s="1" t="s">
        <v>247</v>
      </c>
      <c r="D23" s="1" t="s">
        <v>395</v>
      </c>
    </row>
    <row r="24" spans="2:4" ht="24.95" customHeight="1" x14ac:dyDescent="0.15">
      <c r="C24" s="1" t="s">
        <v>248</v>
      </c>
      <c r="D24" s="1" t="s">
        <v>250</v>
      </c>
    </row>
    <row r="25" spans="2:4" ht="24.95" customHeight="1" x14ac:dyDescent="0.15">
      <c r="C25" s="1" t="s">
        <v>249</v>
      </c>
      <c r="D25" s="1" t="s">
        <v>252</v>
      </c>
    </row>
    <row r="26" spans="2:4" ht="24.95" customHeight="1" x14ac:dyDescent="0.15">
      <c r="B26" s="2" t="s">
        <v>292</v>
      </c>
      <c r="C26" s="2" t="s">
        <v>253</v>
      </c>
    </row>
    <row r="27" spans="2:4" ht="24.95" customHeight="1" x14ac:dyDescent="0.15">
      <c r="C27" s="1" t="s">
        <v>245</v>
      </c>
      <c r="D27" s="1" t="s">
        <v>254</v>
      </c>
    </row>
    <row r="28" spans="2:4" ht="24.95" customHeight="1" x14ac:dyDescent="0.15">
      <c r="C28" s="1" t="s">
        <v>247</v>
      </c>
      <c r="D28" s="1" t="s">
        <v>294</v>
      </c>
    </row>
    <row r="29" spans="2:4" ht="24.95" customHeight="1" x14ac:dyDescent="0.15">
      <c r="C29" s="1" t="s">
        <v>248</v>
      </c>
      <c r="D29" s="1" t="s">
        <v>269</v>
      </c>
    </row>
    <row r="30" spans="2:4" ht="24.95" customHeight="1" x14ac:dyDescent="0.15">
      <c r="C30" s="1" t="s">
        <v>249</v>
      </c>
      <c r="D30" s="1" t="s">
        <v>255</v>
      </c>
    </row>
    <row r="31" spans="2:4" ht="24.95" customHeight="1" x14ac:dyDescent="0.15">
      <c r="D31" s="1" t="s">
        <v>256</v>
      </c>
    </row>
    <row r="32" spans="2:4" ht="24.95" customHeight="1" x14ac:dyDescent="0.15">
      <c r="C32" s="1" t="s">
        <v>251</v>
      </c>
      <c r="D32" s="1" t="s">
        <v>370</v>
      </c>
    </row>
    <row r="33" spans="3:7" ht="24.95" customHeight="1" x14ac:dyDescent="0.15">
      <c r="D33" s="11" t="s">
        <v>257</v>
      </c>
    </row>
    <row r="34" spans="3:7" ht="24.95" customHeight="1" x14ac:dyDescent="0.15">
      <c r="C34" s="8" t="s">
        <v>274</v>
      </c>
      <c r="D34" s="8" t="s">
        <v>275</v>
      </c>
      <c r="E34" s="8"/>
      <c r="F34" s="8"/>
      <c r="G34" s="8"/>
    </row>
  </sheetData>
  <sheetProtection algorithmName="SHA-512" hashValue="7o1KsjubkRbXbCc7yV0UNmF+g/tYheeIUjXj2kA91CNU+7YZg3harmVJtAk5lL06wMiHshrKq3kes8+spNWrzg==" saltValue="BISPNh8tvLj/p6pFJzyQIw=="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zoomScaleNormal="100" zoomScaleSheetLayoutView="120" workbookViewId="0">
      <pane xSplit="28" ySplit="1" topLeftCell="AC2" activePane="bottomRight" state="frozen"/>
      <selection activeCell="AD18" sqref="AD18"/>
      <selection pane="topRight" activeCell="AD18" sqref="AD18"/>
      <selection pane="bottomLeft" activeCell="AD18" sqref="AD18"/>
      <selection pane="bottomRight" activeCell="AI19" sqref="AI19"/>
    </sheetView>
  </sheetViews>
  <sheetFormatPr defaultColWidth="4" defaultRowHeight="13.5" x14ac:dyDescent="0.15"/>
  <cols>
    <col min="1" max="13" width="4" style="14"/>
    <col min="14" max="14" width="4" style="14" customWidth="1"/>
    <col min="15" max="15" width="4" style="14"/>
    <col min="16" max="16" width="4" style="14" customWidth="1"/>
    <col min="17" max="25" width="4" style="14"/>
    <col min="26" max="26" width="4.5" style="14" bestFit="1" customWidth="1"/>
    <col min="27" max="16384" width="4" style="14"/>
  </cols>
  <sheetData>
    <row r="1" spans="1:41" ht="21" customHeight="1" x14ac:dyDescent="0.15">
      <c r="A1" s="345" t="s">
        <v>224</v>
      </c>
      <c r="B1" s="346"/>
      <c r="C1" s="347" t="s">
        <v>225</v>
      </c>
      <c r="D1" s="348"/>
      <c r="E1" s="349" t="s">
        <v>226</v>
      </c>
      <c r="F1" s="350"/>
      <c r="I1" s="15"/>
      <c r="J1" s="15"/>
      <c r="K1" s="15"/>
      <c r="N1" s="16"/>
      <c r="O1" s="16"/>
      <c r="X1" s="15"/>
      <c r="AA1" s="16" t="s">
        <v>0</v>
      </c>
    </row>
    <row r="2" spans="1:41" ht="21" customHeight="1" thickBot="1" x14ac:dyDescent="0.2">
      <c r="N2" s="17"/>
      <c r="O2" s="17"/>
      <c r="U2" s="18" t="s">
        <v>163</v>
      </c>
      <c r="V2" s="169"/>
      <c r="W2" s="19" t="s">
        <v>165</v>
      </c>
      <c r="X2" s="169"/>
      <c r="Y2" s="20" t="s">
        <v>166</v>
      </c>
      <c r="Z2" s="170"/>
      <c r="AA2" s="21" t="s">
        <v>167</v>
      </c>
      <c r="AB2" s="22"/>
    </row>
    <row r="3" spans="1:41" s="22" customFormat="1" ht="21" customHeight="1" thickBot="1" x14ac:dyDescent="0.2">
      <c r="A3" s="23" t="s">
        <v>46</v>
      </c>
      <c r="B3" s="14"/>
      <c r="C3" s="14"/>
      <c r="D3" s="14"/>
      <c r="E3" s="14"/>
      <c r="F3" s="14"/>
      <c r="G3" s="14"/>
      <c r="H3" s="14"/>
      <c r="I3" s="14"/>
      <c r="J3" s="14"/>
      <c r="K3" s="14"/>
      <c r="L3" s="14"/>
      <c r="M3" s="14"/>
      <c r="N3" s="14"/>
      <c r="O3" s="14"/>
      <c r="P3" s="14"/>
      <c r="Q3" s="14"/>
      <c r="R3" s="14"/>
      <c r="S3" s="14"/>
      <c r="T3" s="14"/>
      <c r="U3" s="14"/>
      <c r="V3" s="14"/>
      <c r="W3" s="14"/>
      <c r="X3" s="175" t="s">
        <v>196</v>
      </c>
      <c r="Y3" s="176"/>
      <c r="Z3" s="177"/>
      <c r="AA3" s="178"/>
      <c r="AB3" s="179"/>
    </row>
    <row r="4" spans="1:41" ht="31.5" customHeight="1" thickBot="1" x14ac:dyDescent="0.2">
      <c r="A4" s="378" t="s">
        <v>278</v>
      </c>
      <c r="B4" s="378"/>
      <c r="C4" s="378"/>
      <c r="D4" s="378"/>
      <c r="E4" s="378"/>
      <c r="F4" s="378"/>
      <c r="G4" s="378"/>
      <c r="H4" s="378"/>
      <c r="I4" s="378"/>
      <c r="J4" s="378"/>
      <c r="K4" s="378"/>
      <c r="L4" s="378"/>
      <c r="M4" s="378"/>
      <c r="N4" s="378"/>
      <c r="O4" s="378"/>
      <c r="P4" s="379"/>
      <c r="Q4" s="379"/>
      <c r="R4" s="379"/>
      <c r="S4" s="379"/>
      <c r="T4" s="379"/>
      <c r="U4" s="379"/>
      <c r="V4" s="379"/>
      <c r="W4" s="379"/>
      <c r="X4" s="379"/>
      <c r="Y4" s="379"/>
      <c r="Z4" s="379"/>
      <c r="AA4" s="379"/>
      <c r="AB4" s="379"/>
    </row>
    <row r="5" spans="1:41" ht="31.5" customHeight="1" thickBot="1" x14ac:dyDescent="0.2">
      <c r="A5" s="374" t="s">
        <v>279</v>
      </c>
      <c r="B5" s="304"/>
      <c r="C5" s="305"/>
      <c r="D5" s="305"/>
      <c r="E5" s="375"/>
      <c r="F5" s="376"/>
      <c r="G5" s="376"/>
      <c r="H5" s="376"/>
      <c r="I5" s="376"/>
      <c r="J5" s="377"/>
      <c r="K5" s="24"/>
      <c r="L5" s="24"/>
      <c r="M5" s="24"/>
      <c r="N5" s="24"/>
      <c r="O5" s="24"/>
      <c r="P5" s="25"/>
      <c r="Q5" s="25"/>
      <c r="R5" s="25"/>
      <c r="S5" s="25"/>
      <c r="T5" s="25"/>
      <c r="U5" s="25"/>
      <c r="V5" s="25"/>
      <c r="W5" s="25"/>
      <c r="X5" s="25"/>
      <c r="Y5" s="25"/>
      <c r="Z5" s="25"/>
      <c r="AA5" s="25"/>
      <c r="AB5" s="25"/>
    </row>
    <row r="6" spans="1:41" ht="35.1" customHeight="1" thickBot="1" x14ac:dyDescent="0.2">
      <c r="A6" s="374" t="s">
        <v>280</v>
      </c>
      <c r="B6" s="304"/>
      <c r="C6" s="305"/>
      <c r="D6" s="305"/>
      <c r="E6" s="299"/>
      <c r="F6" s="300"/>
      <c r="G6" s="300"/>
      <c r="H6" s="300"/>
      <c r="I6" s="300"/>
      <c r="J6" s="300"/>
      <c r="K6" s="299"/>
      <c r="L6" s="300"/>
      <c r="M6" s="300"/>
      <c r="N6" s="300"/>
      <c r="O6" s="300"/>
      <c r="P6" s="300"/>
      <c r="Q6" s="304" t="s">
        <v>281</v>
      </c>
      <c r="R6" s="305"/>
      <c r="S6" s="305"/>
      <c r="T6" s="305"/>
      <c r="U6" s="299"/>
      <c r="V6" s="299"/>
      <c r="W6" s="299"/>
      <c r="X6" s="380"/>
      <c r="Y6" s="25"/>
      <c r="Z6" s="25"/>
      <c r="AA6" s="25"/>
      <c r="AB6" s="25"/>
      <c r="AC6" s="26"/>
      <c r="AD6" s="26"/>
      <c r="AE6" s="27"/>
      <c r="AF6" s="27"/>
      <c r="AG6" s="27"/>
      <c r="AI6" s="26"/>
      <c r="AJ6" s="26"/>
      <c r="AK6" s="26"/>
      <c r="AL6" s="26"/>
      <c r="AM6" s="27"/>
      <c r="AN6" s="27"/>
      <c r="AO6" s="27"/>
    </row>
    <row r="7" spans="1:41" ht="17.25" customHeight="1" x14ac:dyDescent="0.15">
      <c r="A7" s="180" t="str">
        <f>IF($E$5="高校生","受験番号",IF($E$5="阪大生","学籍番号","記入不要"))</f>
        <v>記入不要</v>
      </c>
      <c r="B7" s="181"/>
      <c r="C7" s="182"/>
      <c r="D7" s="183"/>
      <c r="E7" s="301" t="s">
        <v>197</v>
      </c>
      <c r="F7" s="302"/>
      <c r="G7" s="302"/>
      <c r="H7" s="302"/>
      <c r="I7" s="302"/>
      <c r="J7" s="302"/>
      <c r="K7" s="381" t="s">
        <v>195</v>
      </c>
      <c r="L7" s="382"/>
      <c r="M7" s="382"/>
      <c r="N7" s="382"/>
      <c r="O7" s="382"/>
      <c r="P7" s="382"/>
      <c r="Q7" s="306" t="s">
        <v>282</v>
      </c>
      <c r="R7" s="307"/>
      <c r="S7" s="307"/>
      <c r="T7" s="307"/>
      <c r="U7" s="385"/>
      <c r="V7" s="386"/>
      <c r="W7" s="386"/>
      <c r="X7" s="386"/>
      <c r="Y7" s="387" t="str">
        <f>IF($U$7="","自動表示",DATEDIF($U$7,"2024/4/1","Y")&amp;"歳")</f>
        <v>自動表示</v>
      </c>
      <c r="Z7" s="388"/>
      <c r="AA7" s="388"/>
      <c r="AB7" s="389"/>
    </row>
    <row r="8" spans="1:41" ht="36.75" customHeight="1" x14ac:dyDescent="0.15">
      <c r="A8" s="184"/>
      <c r="B8" s="185"/>
      <c r="C8" s="185"/>
      <c r="D8" s="186"/>
      <c r="E8" s="303"/>
      <c r="F8" s="303"/>
      <c r="G8" s="303"/>
      <c r="H8" s="303"/>
      <c r="I8" s="303"/>
      <c r="J8" s="303"/>
      <c r="K8" s="383" t="s">
        <v>194</v>
      </c>
      <c r="L8" s="384"/>
      <c r="M8" s="384"/>
      <c r="N8" s="384"/>
      <c r="O8" s="384"/>
      <c r="P8" s="384"/>
      <c r="Q8" s="307"/>
      <c r="R8" s="307"/>
      <c r="S8" s="307"/>
      <c r="T8" s="307"/>
      <c r="U8" s="386"/>
      <c r="V8" s="386"/>
      <c r="W8" s="386"/>
      <c r="X8" s="386"/>
      <c r="Y8" s="390"/>
      <c r="Z8" s="391"/>
      <c r="AA8" s="391"/>
      <c r="AB8" s="392"/>
      <c r="AD8" s="14" t="str">
        <f>IF(OR(LEFT(E8,1)="U", LEFT(E8,1)="u"),"【学籍番号欄】在学生の場合：大阪大学個人IDを入力していませんか？学生証の番号を記入すること。","")</f>
        <v/>
      </c>
    </row>
    <row r="9" spans="1:41" ht="17.25" customHeight="1" x14ac:dyDescent="0.15">
      <c r="A9" s="180" t="s">
        <v>218</v>
      </c>
      <c r="B9" s="365"/>
      <c r="C9" s="28"/>
      <c r="D9" s="29"/>
      <c r="E9" s="353" t="s">
        <v>219</v>
      </c>
      <c r="F9" s="354"/>
      <c r="G9" s="354"/>
      <c r="H9" s="354"/>
      <c r="I9" s="354"/>
      <c r="J9" s="355"/>
      <c r="K9" s="353" t="s">
        <v>220</v>
      </c>
      <c r="L9" s="354"/>
      <c r="M9" s="354"/>
      <c r="N9" s="354"/>
      <c r="O9" s="354"/>
      <c r="P9" s="355"/>
      <c r="Q9" s="306" t="s">
        <v>1</v>
      </c>
      <c r="R9" s="329"/>
      <c r="S9" s="307"/>
      <c r="T9" s="307"/>
      <c r="U9" s="324"/>
      <c r="V9" s="327"/>
      <c r="W9" s="327"/>
      <c r="X9" s="327"/>
      <c r="Y9" s="328" t="s">
        <v>2</v>
      </c>
      <c r="Z9" s="322"/>
      <c r="AA9" s="323"/>
      <c r="AB9" s="313" t="s">
        <v>166</v>
      </c>
    </row>
    <row r="10" spans="1:41" ht="23.1" customHeight="1" x14ac:dyDescent="0.15">
      <c r="A10" s="366"/>
      <c r="B10" s="367"/>
      <c r="C10" s="370" t="s">
        <v>221</v>
      </c>
      <c r="D10" s="371"/>
      <c r="E10" s="362"/>
      <c r="F10" s="363"/>
      <c r="G10" s="363"/>
      <c r="H10" s="363"/>
      <c r="I10" s="363"/>
      <c r="J10" s="364"/>
      <c r="K10" s="362"/>
      <c r="L10" s="363"/>
      <c r="M10" s="363"/>
      <c r="N10" s="363"/>
      <c r="O10" s="363"/>
      <c r="P10" s="364"/>
      <c r="Q10" s="306"/>
      <c r="R10" s="329"/>
      <c r="S10" s="307"/>
      <c r="T10" s="307"/>
      <c r="U10" s="327"/>
      <c r="V10" s="327"/>
      <c r="W10" s="327"/>
      <c r="X10" s="327"/>
      <c r="Y10" s="329"/>
      <c r="Z10" s="324"/>
      <c r="AA10" s="323"/>
      <c r="AB10" s="314"/>
    </row>
    <row r="11" spans="1:41" ht="36" customHeight="1" thickBot="1" x14ac:dyDescent="0.2">
      <c r="A11" s="368"/>
      <c r="B11" s="369"/>
      <c r="C11" s="372" t="s">
        <v>222</v>
      </c>
      <c r="D11" s="373"/>
      <c r="E11" s="356"/>
      <c r="F11" s="357"/>
      <c r="G11" s="357"/>
      <c r="H11" s="357"/>
      <c r="I11" s="357"/>
      <c r="J11" s="358"/>
      <c r="K11" s="359"/>
      <c r="L11" s="360"/>
      <c r="M11" s="360"/>
      <c r="N11" s="360"/>
      <c r="O11" s="360"/>
      <c r="P11" s="361"/>
      <c r="Q11" s="351" t="str">
        <f>IF($E$5="阪大生","休学歴の有無（回答→）","")</f>
        <v/>
      </c>
      <c r="R11" s="351"/>
      <c r="S11" s="352"/>
      <c r="T11" s="352"/>
      <c r="U11" s="331"/>
      <c r="V11" s="332"/>
      <c r="W11" s="333" t="str">
        <f>IF($U$11="あり","通算休学月数を記入→","")</f>
        <v/>
      </c>
      <c r="X11" s="334"/>
      <c r="Y11" s="335"/>
      <c r="Z11" s="325"/>
      <c r="AA11" s="326"/>
      <c r="AB11" s="30" t="str">
        <f>IF($U$11="あり","か月","")</f>
        <v/>
      </c>
    </row>
    <row r="12" spans="1:41" ht="6.75" customHeight="1" thickBot="1" x14ac:dyDescent="0.2">
      <c r="A12" s="336"/>
      <c r="B12" s="336"/>
    </row>
    <row r="13" spans="1:41" ht="20.100000000000001" customHeight="1" x14ac:dyDescent="0.15">
      <c r="A13" s="315" t="s">
        <v>390</v>
      </c>
      <c r="B13" s="316"/>
      <c r="C13" s="226"/>
      <c r="D13" s="227"/>
      <c r="E13" s="337"/>
      <c r="F13" s="338"/>
      <c r="G13" s="31" t="s">
        <v>165</v>
      </c>
      <c r="H13" s="339"/>
      <c r="I13" s="340"/>
      <c r="J13" s="32" t="s">
        <v>4</v>
      </c>
      <c r="K13" s="330"/>
      <c r="L13" s="330"/>
      <c r="M13" s="330"/>
      <c r="N13" s="330"/>
      <c r="O13" s="330"/>
      <c r="P13" s="330"/>
      <c r="Q13" s="330"/>
      <c r="R13" s="330"/>
      <c r="S13" s="330"/>
      <c r="T13" s="330"/>
      <c r="U13" s="343"/>
      <c r="V13" s="344"/>
      <c r="W13" s="344"/>
      <c r="X13" s="344"/>
      <c r="Y13" s="344"/>
      <c r="Z13" s="344"/>
      <c r="AA13" s="341" t="s">
        <v>244</v>
      </c>
      <c r="AB13" s="342"/>
    </row>
    <row r="14" spans="1:41" ht="20.100000000000001" customHeight="1" x14ac:dyDescent="0.15">
      <c r="A14" s="317"/>
      <c r="B14" s="318"/>
      <c r="C14" s="230"/>
      <c r="D14" s="231"/>
      <c r="E14" s="197"/>
      <c r="F14" s="198"/>
      <c r="G14" s="33" t="s">
        <v>164</v>
      </c>
      <c r="H14" s="197"/>
      <c r="I14" s="198"/>
      <c r="J14" s="34" t="s">
        <v>3</v>
      </c>
      <c r="K14" s="201"/>
      <c r="L14" s="201"/>
      <c r="M14" s="201"/>
      <c r="N14" s="201"/>
      <c r="O14" s="201"/>
      <c r="P14" s="201"/>
      <c r="Q14" s="201"/>
      <c r="R14" s="201"/>
      <c r="S14" s="201"/>
      <c r="T14" s="201"/>
      <c r="U14" s="201"/>
      <c r="V14" s="201"/>
      <c r="W14" s="201"/>
      <c r="X14" s="201"/>
      <c r="Y14" s="201"/>
      <c r="Z14" s="201"/>
      <c r="AA14" s="201"/>
      <c r="AB14" s="202"/>
    </row>
    <row r="15" spans="1:41" ht="20.100000000000001" customHeight="1" x14ac:dyDescent="0.15">
      <c r="A15" s="317"/>
      <c r="B15" s="319"/>
      <c r="C15" s="230"/>
      <c r="D15" s="231"/>
      <c r="E15" s="197"/>
      <c r="F15" s="198"/>
      <c r="G15" s="33" t="s">
        <v>164</v>
      </c>
      <c r="H15" s="197"/>
      <c r="I15" s="198"/>
      <c r="J15" s="34" t="s">
        <v>3</v>
      </c>
      <c r="K15" s="201"/>
      <c r="L15" s="201"/>
      <c r="M15" s="201"/>
      <c r="N15" s="201"/>
      <c r="O15" s="201"/>
      <c r="P15" s="201"/>
      <c r="Q15" s="201"/>
      <c r="R15" s="201"/>
      <c r="S15" s="201"/>
      <c r="T15" s="201"/>
      <c r="U15" s="201"/>
      <c r="V15" s="201"/>
      <c r="W15" s="201"/>
      <c r="X15" s="201"/>
      <c r="Y15" s="201"/>
      <c r="Z15" s="201"/>
      <c r="AA15" s="201"/>
      <c r="AB15" s="202"/>
      <c r="AD15" s="35"/>
    </row>
    <row r="16" spans="1:41" ht="20.100000000000001" customHeight="1" x14ac:dyDescent="0.15">
      <c r="A16" s="317"/>
      <c r="B16" s="318"/>
      <c r="C16" s="230"/>
      <c r="D16" s="231"/>
      <c r="E16" s="197"/>
      <c r="F16" s="198"/>
      <c r="G16" s="33" t="s">
        <v>164</v>
      </c>
      <c r="H16" s="197"/>
      <c r="I16" s="198"/>
      <c r="J16" s="36" t="s">
        <v>3</v>
      </c>
      <c r="K16" s="201"/>
      <c r="L16" s="201"/>
      <c r="M16" s="201"/>
      <c r="N16" s="201"/>
      <c r="O16" s="201"/>
      <c r="P16" s="201"/>
      <c r="Q16" s="201"/>
      <c r="R16" s="201"/>
      <c r="S16" s="201"/>
      <c r="T16" s="201"/>
      <c r="U16" s="201"/>
      <c r="V16" s="201"/>
      <c r="W16" s="201"/>
      <c r="X16" s="201"/>
      <c r="Y16" s="201"/>
      <c r="Z16" s="201"/>
      <c r="AA16" s="201"/>
      <c r="AB16" s="202"/>
    </row>
    <row r="17" spans="1:28" ht="20.100000000000001" customHeight="1" x14ac:dyDescent="0.15">
      <c r="A17" s="317"/>
      <c r="B17" s="318"/>
      <c r="C17" s="230"/>
      <c r="D17" s="231"/>
      <c r="E17" s="197"/>
      <c r="F17" s="198"/>
      <c r="G17" s="33" t="s">
        <v>164</v>
      </c>
      <c r="H17" s="197"/>
      <c r="I17" s="198"/>
      <c r="J17" s="34" t="s">
        <v>3</v>
      </c>
      <c r="K17" s="201"/>
      <c r="L17" s="201"/>
      <c r="M17" s="201"/>
      <c r="N17" s="201"/>
      <c r="O17" s="201"/>
      <c r="P17" s="201"/>
      <c r="Q17" s="201"/>
      <c r="R17" s="201"/>
      <c r="S17" s="201"/>
      <c r="T17" s="201"/>
      <c r="U17" s="201"/>
      <c r="V17" s="201"/>
      <c r="W17" s="201"/>
      <c r="X17" s="201"/>
      <c r="Y17" s="201"/>
      <c r="Z17" s="201"/>
      <c r="AA17" s="201"/>
      <c r="AB17" s="202"/>
    </row>
    <row r="18" spans="1:28" ht="20.100000000000001" customHeight="1" x14ac:dyDescent="0.15">
      <c r="A18" s="317"/>
      <c r="B18" s="318"/>
      <c r="C18" s="230"/>
      <c r="D18" s="231"/>
      <c r="E18" s="197"/>
      <c r="F18" s="198"/>
      <c r="G18" s="33" t="s">
        <v>164</v>
      </c>
      <c r="H18" s="197"/>
      <c r="I18" s="198"/>
      <c r="J18" s="34" t="s">
        <v>3</v>
      </c>
      <c r="K18" s="201"/>
      <c r="L18" s="201"/>
      <c r="M18" s="201"/>
      <c r="N18" s="201"/>
      <c r="O18" s="201"/>
      <c r="P18" s="201"/>
      <c r="Q18" s="201"/>
      <c r="R18" s="201"/>
      <c r="S18" s="201"/>
      <c r="T18" s="201"/>
      <c r="U18" s="201"/>
      <c r="V18" s="201"/>
      <c r="W18" s="201"/>
      <c r="X18" s="201"/>
      <c r="Y18" s="201"/>
      <c r="Z18" s="201"/>
      <c r="AA18" s="201"/>
      <c r="AB18" s="202"/>
    </row>
    <row r="19" spans="1:28" ht="20.100000000000001" customHeight="1" x14ac:dyDescent="0.15">
      <c r="A19" s="317"/>
      <c r="B19" s="318"/>
      <c r="C19" s="230"/>
      <c r="D19" s="231"/>
      <c r="E19" s="197"/>
      <c r="F19" s="198"/>
      <c r="G19" s="33" t="s">
        <v>164</v>
      </c>
      <c r="H19" s="197"/>
      <c r="I19" s="198"/>
      <c r="J19" s="34" t="s">
        <v>3</v>
      </c>
      <c r="K19" s="201"/>
      <c r="L19" s="201"/>
      <c r="M19" s="201"/>
      <c r="N19" s="201"/>
      <c r="O19" s="201"/>
      <c r="P19" s="201"/>
      <c r="Q19" s="201"/>
      <c r="R19" s="201"/>
      <c r="S19" s="201"/>
      <c r="T19" s="201"/>
      <c r="U19" s="201"/>
      <c r="V19" s="201"/>
      <c r="W19" s="201"/>
      <c r="X19" s="201"/>
      <c r="Y19" s="201"/>
      <c r="Z19" s="201"/>
      <c r="AA19" s="201"/>
      <c r="AB19" s="202"/>
    </row>
    <row r="20" spans="1:28" ht="20.100000000000001" customHeight="1" thickBot="1" x14ac:dyDescent="0.2">
      <c r="A20" s="320"/>
      <c r="B20" s="321"/>
      <c r="C20" s="234"/>
      <c r="D20" s="235"/>
      <c r="E20" s="199"/>
      <c r="F20" s="200"/>
      <c r="G20" s="37" t="s">
        <v>164</v>
      </c>
      <c r="H20" s="199"/>
      <c r="I20" s="200"/>
      <c r="J20" s="38" t="s">
        <v>3</v>
      </c>
      <c r="K20" s="203"/>
      <c r="L20" s="203"/>
      <c r="M20" s="203"/>
      <c r="N20" s="203"/>
      <c r="O20" s="203"/>
      <c r="P20" s="203"/>
      <c r="Q20" s="203"/>
      <c r="R20" s="203"/>
      <c r="S20" s="203"/>
      <c r="T20" s="203"/>
      <c r="U20" s="203"/>
      <c r="V20" s="203"/>
      <c r="W20" s="203"/>
      <c r="X20" s="203"/>
      <c r="Y20" s="203"/>
      <c r="Z20" s="203"/>
      <c r="AA20" s="203"/>
      <c r="AB20" s="204"/>
    </row>
    <row r="21" spans="1:28" ht="6.75" customHeight="1" thickBot="1" x14ac:dyDescent="0.2"/>
    <row r="22" spans="1:28" ht="20.100000000000001" customHeight="1" x14ac:dyDescent="0.15">
      <c r="A22" s="39" t="s">
        <v>206</v>
      </c>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1"/>
    </row>
    <row r="23" spans="1:28" ht="20.100000000000001" customHeight="1" x14ac:dyDescent="0.15">
      <c r="A23" s="211"/>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3"/>
    </row>
    <row r="24" spans="1:28" ht="20.100000000000001" customHeight="1" x14ac:dyDescent="0.15">
      <c r="A24" s="42" t="s">
        <v>207</v>
      </c>
      <c r="B24" s="43"/>
      <c r="C24" s="43"/>
      <c r="D24" s="43"/>
      <c r="E24" s="43"/>
      <c r="F24" s="43"/>
      <c r="G24" s="43"/>
      <c r="H24" s="43"/>
      <c r="I24" s="44"/>
      <c r="J24" s="45" t="s">
        <v>213</v>
      </c>
      <c r="K24" s="46"/>
      <c r="L24" s="47"/>
      <c r="M24" s="47"/>
      <c r="N24" s="47"/>
      <c r="O24" s="47"/>
      <c r="P24" s="48"/>
      <c r="Q24" s="48"/>
      <c r="R24" s="48"/>
      <c r="S24" s="48"/>
      <c r="T24" s="48"/>
      <c r="U24" s="48"/>
      <c r="V24" s="48"/>
      <c r="W24" s="48"/>
      <c r="X24" s="48"/>
      <c r="Y24" s="48"/>
      <c r="Z24" s="48"/>
      <c r="AA24" s="48"/>
      <c r="AB24" s="49"/>
    </row>
    <row r="25" spans="1:28" ht="20.100000000000001" customHeight="1" x14ac:dyDescent="0.15">
      <c r="A25" s="205" t="s">
        <v>198</v>
      </c>
      <c r="B25" s="206"/>
      <c r="C25" s="206"/>
      <c r="D25" s="206"/>
      <c r="E25" s="206"/>
      <c r="F25" s="206"/>
      <c r="G25" s="206"/>
      <c r="H25" s="206"/>
      <c r="I25" s="206"/>
      <c r="J25" s="206"/>
      <c r="K25" s="206"/>
      <c r="L25" s="206"/>
      <c r="M25" s="206"/>
      <c r="N25" s="206"/>
      <c r="O25" s="206"/>
      <c r="P25" s="207"/>
      <c r="Q25" s="207"/>
      <c r="R25" s="207"/>
      <c r="S25" s="207"/>
      <c r="T25" s="207"/>
      <c r="U25" s="207"/>
      <c r="V25" s="207"/>
      <c r="W25" s="207"/>
      <c r="X25" s="207"/>
      <c r="Y25" s="207"/>
      <c r="Z25" s="207"/>
      <c r="AA25" s="207"/>
      <c r="AB25" s="208"/>
    </row>
    <row r="26" spans="1:28" ht="20.100000000000001" customHeight="1" x14ac:dyDescent="0.15">
      <c r="A26" s="209"/>
      <c r="B26" s="210"/>
      <c r="C26" s="210"/>
      <c r="D26" s="210"/>
      <c r="E26" s="210"/>
      <c r="F26" s="210"/>
      <c r="G26" s="210"/>
      <c r="H26" s="210"/>
      <c r="I26" s="210"/>
      <c r="J26" s="210"/>
      <c r="K26" s="214" t="str">
        <f>IF(OR($A$26="②受給している",$A$26="③４月からの受給が確定"),"②③の場合：給貸区分を回答ください→","")</f>
        <v/>
      </c>
      <c r="L26" s="215"/>
      <c r="M26" s="215"/>
      <c r="N26" s="215"/>
      <c r="O26" s="215"/>
      <c r="P26" s="215"/>
      <c r="Q26" s="215"/>
      <c r="R26" s="215"/>
      <c r="S26" s="215"/>
      <c r="T26" s="308"/>
      <c r="U26" s="309"/>
      <c r="V26" s="309"/>
      <c r="W26" s="309"/>
      <c r="X26" s="309"/>
      <c r="Y26" s="309"/>
      <c r="Z26" s="309"/>
      <c r="AA26" s="309"/>
      <c r="AB26" s="310"/>
    </row>
    <row r="27" spans="1:28" ht="20.100000000000001" customHeight="1" x14ac:dyDescent="0.15">
      <c r="A27" s="205" t="s">
        <v>211</v>
      </c>
      <c r="B27" s="206"/>
      <c r="C27" s="206"/>
      <c r="D27" s="206"/>
      <c r="E27" s="206"/>
      <c r="F27" s="206"/>
      <c r="G27" s="206"/>
      <c r="H27" s="206"/>
      <c r="I27" s="206"/>
      <c r="J27" s="206"/>
      <c r="K27" s="206"/>
      <c r="L27" s="206"/>
      <c r="M27" s="206"/>
      <c r="N27" s="206"/>
      <c r="O27" s="207"/>
      <c r="P27" s="207"/>
      <c r="Q27" s="207"/>
      <c r="R27" s="207"/>
      <c r="S27" s="207"/>
      <c r="T27" s="207"/>
      <c r="U27" s="207"/>
      <c r="V27" s="207"/>
      <c r="W27" s="207"/>
      <c r="X27" s="207"/>
      <c r="Y27" s="207"/>
      <c r="Z27" s="207"/>
      <c r="AA27" s="207"/>
      <c r="AB27" s="208"/>
    </row>
    <row r="28" spans="1:28" ht="20.100000000000001" customHeight="1" x14ac:dyDescent="0.15">
      <c r="A28" s="209"/>
      <c r="B28" s="210"/>
      <c r="C28" s="210"/>
      <c r="D28" s="210"/>
      <c r="E28" s="210"/>
      <c r="F28" s="210"/>
      <c r="G28" s="210"/>
      <c r="H28" s="210"/>
      <c r="I28" s="210"/>
      <c r="J28" s="210"/>
      <c r="K28" s="214" t="str">
        <f>IF($A$28="②受給中・申請中・申請予定","↓②の場合：以下により状況を回答ください。↓","")</f>
        <v/>
      </c>
      <c r="L28" s="215"/>
      <c r="M28" s="215"/>
      <c r="N28" s="215"/>
      <c r="O28" s="215"/>
      <c r="P28" s="215"/>
      <c r="Q28" s="215"/>
      <c r="R28" s="215"/>
      <c r="S28" s="215"/>
      <c r="T28" s="188"/>
      <c r="U28" s="188"/>
      <c r="V28" s="188"/>
      <c r="W28" s="188"/>
      <c r="X28" s="188"/>
      <c r="Y28" s="188"/>
      <c r="Z28" s="188"/>
      <c r="AA28" s="188"/>
      <c r="AB28" s="312"/>
    </row>
    <row r="29" spans="1:28" ht="20.100000000000001" customHeight="1" x14ac:dyDescent="0.15">
      <c r="A29" s="187" t="s">
        <v>199</v>
      </c>
      <c r="B29" s="188"/>
      <c r="C29" s="210"/>
      <c r="D29" s="210"/>
      <c r="E29" s="210"/>
      <c r="F29" s="210"/>
      <c r="G29" s="210"/>
      <c r="H29" s="210"/>
      <c r="I29" s="210"/>
      <c r="J29" s="210"/>
      <c r="K29" s="191" t="s">
        <v>259</v>
      </c>
      <c r="L29" s="188"/>
      <c r="M29" s="311"/>
      <c r="N29" s="311"/>
      <c r="O29" s="311"/>
      <c r="P29" s="311"/>
      <c r="Q29" s="311"/>
      <c r="R29" s="311"/>
      <c r="S29" s="311"/>
      <c r="T29" s="193" t="s">
        <v>258</v>
      </c>
      <c r="U29" s="194"/>
      <c r="V29" s="210"/>
      <c r="W29" s="210"/>
      <c r="X29" s="210"/>
      <c r="Y29" s="210"/>
      <c r="Z29" s="210"/>
      <c r="AA29" s="210"/>
      <c r="AB29" s="236"/>
    </row>
    <row r="30" spans="1:28" ht="20.100000000000001" customHeight="1" x14ac:dyDescent="0.15">
      <c r="A30" s="187" t="s">
        <v>199</v>
      </c>
      <c r="B30" s="188"/>
      <c r="C30" s="210"/>
      <c r="D30" s="210"/>
      <c r="E30" s="210"/>
      <c r="F30" s="210"/>
      <c r="G30" s="210"/>
      <c r="H30" s="210"/>
      <c r="I30" s="210"/>
      <c r="J30" s="210"/>
      <c r="K30" s="191" t="s">
        <v>259</v>
      </c>
      <c r="L30" s="188"/>
      <c r="M30" s="311"/>
      <c r="N30" s="311"/>
      <c r="O30" s="311"/>
      <c r="P30" s="311"/>
      <c r="Q30" s="311"/>
      <c r="R30" s="311"/>
      <c r="S30" s="311"/>
      <c r="T30" s="193" t="s">
        <v>258</v>
      </c>
      <c r="U30" s="194"/>
      <c r="V30" s="210"/>
      <c r="W30" s="210"/>
      <c r="X30" s="210"/>
      <c r="Y30" s="210"/>
      <c r="Z30" s="210"/>
      <c r="AA30" s="210"/>
      <c r="AB30" s="236"/>
    </row>
    <row r="31" spans="1:28" ht="20.100000000000001" customHeight="1" thickBot="1" x14ac:dyDescent="0.2">
      <c r="A31" s="189" t="s">
        <v>199</v>
      </c>
      <c r="B31" s="190"/>
      <c r="C31" s="237"/>
      <c r="D31" s="237"/>
      <c r="E31" s="237"/>
      <c r="F31" s="237"/>
      <c r="G31" s="237"/>
      <c r="H31" s="237"/>
      <c r="I31" s="237"/>
      <c r="J31" s="237"/>
      <c r="K31" s="192" t="s">
        <v>259</v>
      </c>
      <c r="L31" s="190"/>
      <c r="M31" s="257"/>
      <c r="N31" s="257"/>
      <c r="O31" s="257"/>
      <c r="P31" s="257"/>
      <c r="Q31" s="257"/>
      <c r="R31" s="257"/>
      <c r="S31" s="257"/>
      <c r="T31" s="195" t="s">
        <v>258</v>
      </c>
      <c r="U31" s="196"/>
      <c r="V31" s="237"/>
      <c r="W31" s="237"/>
      <c r="X31" s="237"/>
      <c r="Y31" s="237"/>
      <c r="Z31" s="237"/>
      <c r="AA31" s="237"/>
      <c r="AB31" s="238"/>
    </row>
    <row r="32" spans="1:28" s="53" customFormat="1" ht="12.95" customHeight="1" thickBot="1" x14ac:dyDescent="0.2">
      <c r="A32" s="50"/>
      <c r="B32" s="50"/>
      <c r="C32" s="50"/>
      <c r="D32" s="50"/>
      <c r="E32" s="50"/>
      <c r="F32" s="50"/>
      <c r="G32" s="50"/>
      <c r="H32" s="50"/>
      <c r="I32" s="50"/>
      <c r="J32" s="50"/>
      <c r="K32" s="51"/>
      <c r="L32" s="50"/>
      <c r="M32" s="52"/>
      <c r="N32" s="50"/>
      <c r="O32" s="50"/>
      <c r="P32" s="50"/>
      <c r="Q32" s="50"/>
      <c r="R32" s="50"/>
      <c r="S32" s="50"/>
      <c r="T32" s="51"/>
      <c r="U32" s="50"/>
      <c r="V32" s="51"/>
      <c r="W32" s="50"/>
      <c r="X32" s="50"/>
      <c r="Y32" s="50"/>
      <c r="Z32" s="50"/>
      <c r="AA32" s="50"/>
      <c r="AB32" s="50"/>
    </row>
    <row r="33" spans="1:28" x14ac:dyDescent="0.15">
      <c r="A33" s="54" t="s">
        <v>7</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6"/>
    </row>
    <row r="34" spans="1:28" ht="14.25" thickBot="1" x14ac:dyDescent="0.2">
      <c r="A34" s="57" t="s">
        <v>208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9"/>
    </row>
    <row r="35" spans="1:28" ht="20.100000000000001" customHeight="1" x14ac:dyDescent="0.15">
      <c r="A35" s="246"/>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8"/>
    </row>
    <row r="36" spans="1:28" ht="20.100000000000001" customHeight="1" x14ac:dyDescent="0.15">
      <c r="A36" s="249"/>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1"/>
    </row>
    <row r="37" spans="1:28" ht="20.100000000000001" customHeight="1" x14ac:dyDescent="0.15">
      <c r="A37" s="249"/>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1"/>
    </row>
    <row r="38" spans="1:28" ht="20.100000000000001" customHeight="1" x14ac:dyDescent="0.15">
      <c r="A38" s="249"/>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1"/>
    </row>
    <row r="39" spans="1:28" ht="20.100000000000001" customHeight="1" x14ac:dyDescent="0.15">
      <c r="A39" s="249"/>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1"/>
    </row>
    <row r="40" spans="1:28" ht="20.100000000000001" customHeight="1" thickBot="1" x14ac:dyDescent="0.2">
      <c r="A40" s="252"/>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4"/>
    </row>
    <row r="41" spans="1:28" ht="6.75" customHeight="1" thickBot="1" x14ac:dyDescent="0.2"/>
    <row r="42" spans="1:28" ht="27" customHeight="1" x14ac:dyDescent="0.15">
      <c r="A42" s="224" t="s">
        <v>241</v>
      </c>
      <c r="B42" s="225"/>
      <c r="C42" s="226"/>
      <c r="D42" s="227"/>
      <c r="E42" s="239" t="s">
        <v>5</v>
      </c>
      <c r="F42" s="239"/>
      <c r="G42" s="239"/>
      <c r="H42" s="240"/>
      <c r="I42" s="60" t="s">
        <v>200</v>
      </c>
      <c r="J42" s="255"/>
      <c r="K42" s="255"/>
      <c r="L42" s="256"/>
      <c r="M42" s="243"/>
      <c r="N42" s="244"/>
      <c r="O42" s="244"/>
      <c r="P42" s="244"/>
      <c r="Q42" s="244"/>
      <c r="R42" s="244"/>
      <c r="S42" s="244"/>
      <c r="T42" s="244"/>
      <c r="U42" s="244"/>
      <c r="V42" s="244"/>
      <c r="W42" s="244"/>
      <c r="X42" s="244"/>
      <c r="Y42" s="244"/>
      <c r="Z42" s="244"/>
      <c r="AA42" s="244"/>
      <c r="AB42" s="245"/>
    </row>
    <row r="43" spans="1:28" ht="27" customHeight="1" x14ac:dyDescent="0.15">
      <c r="A43" s="228"/>
      <c r="B43" s="229"/>
      <c r="C43" s="230"/>
      <c r="D43" s="231"/>
      <c r="E43" s="241" t="s">
        <v>283</v>
      </c>
      <c r="F43" s="221"/>
      <c r="G43" s="221"/>
      <c r="H43" s="222"/>
      <c r="I43" s="216"/>
      <c r="J43" s="217"/>
      <c r="K43" s="61" t="s">
        <v>201</v>
      </c>
      <c r="L43" s="218"/>
      <c r="M43" s="217"/>
      <c r="N43" s="61" t="s">
        <v>201</v>
      </c>
      <c r="O43" s="218"/>
      <c r="P43" s="219"/>
      <c r="Q43" s="220" t="s">
        <v>205</v>
      </c>
      <c r="R43" s="221"/>
      <c r="S43" s="221"/>
      <c r="T43" s="222"/>
      <c r="U43" s="223"/>
      <c r="V43" s="223"/>
      <c r="W43" s="62" t="s">
        <v>201</v>
      </c>
      <c r="X43" s="223"/>
      <c r="Y43" s="223"/>
      <c r="Z43" s="61" t="s">
        <v>201</v>
      </c>
      <c r="AA43" s="223"/>
      <c r="AB43" s="258"/>
    </row>
    <row r="44" spans="1:28" ht="27" customHeight="1" x14ac:dyDescent="0.15">
      <c r="A44" s="228"/>
      <c r="B44" s="229"/>
      <c r="C44" s="230"/>
      <c r="D44" s="231"/>
      <c r="E44" s="241" t="s">
        <v>202</v>
      </c>
      <c r="F44" s="221"/>
      <c r="G44" s="221"/>
      <c r="H44" s="222"/>
      <c r="I44" s="265"/>
      <c r="J44" s="266"/>
      <c r="K44" s="266"/>
      <c r="L44" s="266"/>
      <c r="M44" s="266"/>
      <c r="N44" s="266"/>
      <c r="O44" s="266"/>
      <c r="P44" s="266"/>
      <c r="Q44" s="266"/>
      <c r="R44" s="266"/>
      <c r="S44" s="266"/>
      <c r="T44" s="266"/>
      <c r="U44" s="266"/>
      <c r="V44" s="266"/>
      <c r="W44" s="266"/>
      <c r="X44" s="266"/>
      <c r="Y44" s="266"/>
      <c r="Z44" s="266"/>
      <c r="AA44" s="266"/>
      <c r="AB44" s="267"/>
    </row>
    <row r="45" spans="1:28" ht="27" customHeight="1" thickBot="1" x14ac:dyDescent="0.2">
      <c r="A45" s="232"/>
      <c r="B45" s="233"/>
      <c r="C45" s="234"/>
      <c r="D45" s="235"/>
      <c r="E45" s="242" t="s">
        <v>203</v>
      </c>
      <c r="F45" s="242"/>
      <c r="G45" s="242"/>
      <c r="H45" s="242"/>
      <c r="I45" s="259"/>
      <c r="J45" s="260"/>
      <c r="K45" s="260"/>
      <c r="L45" s="260"/>
      <c r="M45" s="260"/>
      <c r="N45" s="260"/>
      <c r="O45" s="260"/>
      <c r="P45" s="261"/>
      <c r="Q45" s="262" t="s">
        <v>6</v>
      </c>
      <c r="R45" s="263"/>
      <c r="S45" s="263"/>
      <c r="T45" s="264"/>
      <c r="U45" s="268"/>
      <c r="V45" s="269"/>
      <c r="W45" s="270"/>
      <c r="X45" s="271"/>
      <c r="Y45" s="272"/>
      <c r="Z45" s="272"/>
      <c r="AA45" s="272"/>
      <c r="AB45" s="273"/>
    </row>
    <row r="46" spans="1:28" ht="27" customHeight="1" x14ac:dyDescent="0.15">
      <c r="A46" s="281" t="s">
        <v>204</v>
      </c>
      <c r="B46" s="282"/>
      <c r="C46" s="226"/>
      <c r="D46" s="227"/>
      <c r="E46" s="291" t="s">
        <v>209</v>
      </c>
      <c r="F46" s="239"/>
      <c r="G46" s="239"/>
      <c r="H46" s="240"/>
      <c r="I46" s="294"/>
      <c r="J46" s="295"/>
      <c r="K46" s="295"/>
      <c r="L46" s="295"/>
      <c r="M46" s="296"/>
      <c r="N46" s="296"/>
      <c r="O46" s="296"/>
      <c r="P46" s="297"/>
      <c r="Q46" s="291" t="s">
        <v>210</v>
      </c>
      <c r="R46" s="239"/>
      <c r="S46" s="239"/>
      <c r="T46" s="240"/>
      <c r="U46" s="296"/>
      <c r="V46" s="296"/>
      <c r="W46" s="296"/>
      <c r="X46" s="296"/>
      <c r="Y46" s="296"/>
      <c r="Z46" s="296"/>
      <c r="AA46" s="296"/>
      <c r="AB46" s="298"/>
    </row>
    <row r="47" spans="1:28" ht="27" customHeight="1" x14ac:dyDescent="0.15">
      <c r="A47" s="283"/>
      <c r="B47" s="230"/>
      <c r="C47" s="230"/>
      <c r="D47" s="231"/>
      <c r="E47" s="292" t="s">
        <v>5</v>
      </c>
      <c r="F47" s="292"/>
      <c r="G47" s="292"/>
      <c r="H47" s="293"/>
      <c r="I47" s="63" t="s">
        <v>200</v>
      </c>
      <c r="J47" s="285"/>
      <c r="K47" s="285"/>
      <c r="L47" s="286"/>
      <c r="M47" s="274"/>
      <c r="N47" s="275"/>
      <c r="O47" s="275"/>
      <c r="P47" s="275"/>
      <c r="Q47" s="275"/>
      <c r="R47" s="275"/>
      <c r="S47" s="275"/>
      <c r="T47" s="275"/>
      <c r="U47" s="275"/>
      <c r="V47" s="275"/>
      <c r="W47" s="275"/>
      <c r="X47" s="275"/>
      <c r="Y47" s="275"/>
      <c r="Z47" s="275"/>
      <c r="AA47" s="275"/>
      <c r="AB47" s="276"/>
    </row>
    <row r="48" spans="1:28" s="22" customFormat="1" ht="27" customHeight="1" thickBot="1" x14ac:dyDescent="0.2">
      <c r="A48" s="284"/>
      <c r="B48" s="234"/>
      <c r="C48" s="234"/>
      <c r="D48" s="235"/>
      <c r="E48" s="287" t="s">
        <v>284</v>
      </c>
      <c r="F48" s="288"/>
      <c r="G48" s="288"/>
      <c r="H48" s="289"/>
      <c r="I48" s="290"/>
      <c r="J48" s="278"/>
      <c r="K48" s="64" t="s">
        <v>201</v>
      </c>
      <c r="L48" s="277"/>
      <c r="M48" s="278"/>
      <c r="N48" s="64" t="s">
        <v>201</v>
      </c>
      <c r="O48" s="277"/>
      <c r="P48" s="279"/>
      <c r="Q48" s="65"/>
      <c r="R48" s="66"/>
      <c r="S48" s="66"/>
      <c r="T48" s="66"/>
      <c r="U48" s="66"/>
      <c r="V48" s="66"/>
      <c r="W48" s="66"/>
      <c r="X48" s="66"/>
      <c r="Y48" s="66"/>
      <c r="Z48" s="66"/>
      <c r="AA48" s="66"/>
      <c r="AB48" s="67"/>
    </row>
    <row r="49" spans="1:28" ht="27.75" customHeight="1" thickBot="1" x14ac:dyDescent="0.2">
      <c r="A49" s="68"/>
      <c r="B49" s="68"/>
      <c r="C49" s="68"/>
      <c r="D49" s="68"/>
      <c r="E49" s="68"/>
      <c r="F49" s="68"/>
      <c r="G49" s="68"/>
      <c r="H49" s="68"/>
      <c r="I49" s="68"/>
      <c r="J49" s="68"/>
      <c r="K49" s="68"/>
      <c r="L49" s="68"/>
      <c r="M49" s="68"/>
      <c r="N49" s="68"/>
      <c r="O49" s="25"/>
      <c r="P49" s="25"/>
      <c r="Q49" s="25"/>
      <c r="R49" s="25"/>
      <c r="S49" s="25"/>
      <c r="T49" s="25"/>
      <c r="U49" s="25"/>
      <c r="V49" s="25"/>
      <c r="W49" s="25"/>
      <c r="X49" s="175" t="s">
        <v>212</v>
      </c>
      <c r="Y49" s="176"/>
      <c r="Z49" s="177"/>
      <c r="AA49" s="178"/>
      <c r="AB49" s="179"/>
    </row>
    <row r="50" spans="1:28" ht="54.95" customHeight="1" x14ac:dyDescent="0.15">
      <c r="A50" s="280" t="s">
        <v>242</v>
      </c>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row>
    <row r="51" spans="1:28" x14ac:dyDescent="0.15">
      <c r="A51" s="69"/>
    </row>
    <row r="53" spans="1:28" ht="19.5" customHeight="1" x14ac:dyDescent="0.15"/>
  </sheetData>
  <sheetProtection sheet="1" objects="1" scenarios="1" formatCells="0"/>
  <dataConsolidate/>
  <mergeCells count="128">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Y7:AB8"/>
    <mergeCell ref="A6:D6"/>
    <mergeCell ref="E15:F15"/>
    <mergeCell ref="E16:F16"/>
    <mergeCell ref="E17:F17"/>
    <mergeCell ref="H20:I20"/>
    <mergeCell ref="E18:F18"/>
    <mergeCell ref="U11:V11"/>
    <mergeCell ref="W11:Y11"/>
    <mergeCell ref="A12:B12"/>
    <mergeCell ref="E13:F13"/>
    <mergeCell ref="H13:I13"/>
    <mergeCell ref="H14:I14"/>
    <mergeCell ref="H15:I15"/>
    <mergeCell ref="K15:AB15"/>
    <mergeCell ref="K16:AB16"/>
    <mergeCell ref="K17:AB17"/>
    <mergeCell ref="AA13:AB13"/>
    <mergeCell ref="U13:Z13"/>
    <mergeCell ref="E6:J6"/>
    <mergeCell ref="E7:J7"/>
    <mergeCell ref="E8:J8"/>
    <mergeCell ref="Q6:T6"/>
    <mergeCell ref="Q7:T8"/>
    <mergeCell ref="T26:AB26"/>
    <mergeCell ref="M30:S30"/>
    <mergeCell ref="C29:J29"/>
    <mergeCell ref="C30:J30"/>
    <mergeCell ref="K28:AB28"/>
    <mergeCell ref="A28:J28"/>
    <mergeCell ref="V29:AB29"/>
    <mergeCell ref="M29:S29"/>
    <mergeCell ref="AB9:AB10"/>
    <mergeCell ref="A13:D20"/>
    <mergeCell ref="Z9:AA10"/>
    <mergeCell ref="Z11:AA11"/>
    <mergeCell ref="U9:X10"/>
    <mergeCell ref="Y9:Y10"/>
    <mergeCell ref="H16:I16"/>
    <mergeCell ref="H17:I17"/>
    <mergeCell ref="E14:F14"/>
    <mergeCell ref="K13:T13"/>
    <mergeCell ref="K14:AB14"/>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I43:J43"/>
    <mergeCell ref="L43:M43"/>
    <mergeCell ref="O43:P43"/>
    <mergeCell ref="Q43:T43"/>
    <mergeCell ref="U43:V43"/>
    <mergeCell ref="X43:Y43"/>
    <mergeCell ref="A42:D45"/>
    <mergeCell ref="V30:AB30"/>
    <mergeCell ref="V31:AB31"/>
    <mergeCell ref="E42:H42"/>
    <mergeCell ref="E43:H43"/>
    <mergeCell ref="E44:H44"/>
    <mergeCell ref="E45:H45"/>
    <mergeCell ref="M42:AB42"/>
    <mergeCell ref="A35:AB40"/>
    <mergeCell ref="J42:L42"/>
    <mergeCell ref="M31:S31"/>
    <mergeCell ref="AA43:AB43"/>
    <mergeCell ref="I45:P45"/>
    <mergeCell ref="Q45:T45"/>
    <mergeCell ref="I44:AB44"/>
    <mergeCell ref="U45:W45"/>
    <mergeCell ref="X45:AB45"/>
    <mergeCell ref="C31:J31"/>
    <mergeCell ref="X3:Z3"/>
    <mergeCell ref="AA3:AB3"/>
    <mergeCell ref="A7:D8"/>
    <mergeCell ref="A29:B29"/>
    <mergeCell ref="A30:B30"/>
    <mergeCell ref="A31:B31"/>
    <mergeCell ref="K29:L29"/>
    <mergeCell ref="K30:L30"/>
    <mergeCell ref="K31:L31"/>
    <mergeCell ref="T29:U29"/>
    <mergeCell ref="T30:U30"/>
    <mergeCell ref="T31:U31"/>
    <mergeCell ref="E19:F19"/>
    <mergeCell ref="E20:F20"/>
    <mergeCell ref="K19:AB19"/>
    <mergeCell ref="K20:AB20"/>
    <mergeCell ref="A27:AB27"/>
    <mergeCell ref="A26:J26"/>
    <mergeCell ref="A23:AB23"/>
    <mergeCell ref="H18:I18"/>
    <mergeCell ref="H19:I19"/>
    <mergeCell ref="K18:AB18"/>
    <mergeCell ref="A25:AB25"/>
    <mergeCell ref="K26:S26"/>
  </mergeCells>
  <phoneticPr fontId="1"/>
  <conditionalFormatting sqref="E6:P6 U6:X6 Z9:AA10">
    <cfRule type="containsBlanks" dxfId="271" priority="70">
      <formula>LEN(TRIM(E6))=0</formula>
    </cfRule>
  </conditionalFormatting>
  <conditionalFormatting sqref="E13:F20 H13:I20 K13:T13 K14:AB20">
    <cfRule type="containsBlanks" dxfId="270" priority="68">
      <formula>LEN(TRIM(E13))=0</formula>
    </cfRule>
  </conditionalFormatting>
  <conditionalFormatting sqref="A23:AB23 A26:J26 V29:AB31 C29:J31">
    <cfRule type="containsBlanks" dxfId="269" priority="71">
      <formula>LEN(TRIM(A23))=0</formula>
    </cfRule>
  </conditionalFormatting>
  <conditionalFormatting sqref="A35:AB35">
    <cfRule type="containsBlanks" dxfId="268" priority="66">
      <formula>LEN(TRIM(A35))=0</formula>
    </cfRule>
  </conditionalFormatting>
  <conditionalFormatting sqref="I48:J48 M47:AB47 L48:M48 O48:P48">
    <cfRule type="containsBlanks" dxfId="267" priority="65">
      <formula>LEN(TRIM(I47))=0</formula>
    </cfRule>
  </conditionalFormatting>
  <conditionalFormatting sqref="I46:P46 U46:AB46">
    <cfRule type="containsBlanks" dxfId="266" priority="63">
      <formula>LEN(TRIM(I46))=0</formula>
    </cfRule>
  </conditionalFormatting>
  <conditionalFormatting sqref="M29:S31">
    <cfRule type="containsBlanks" dxfId="265" priority="62">
      <formula>LEN(TRIM(M29))=0</formula>
    </cfRule>
  </conditionalFormatting>
  <conditionalFormatting sqref="J42:AB42 I43:J43 L43:M43 O43:P43 U43:V43 X43:Y43 AA43:AB43 I44:AB44 I45:P45 X45">
    <cfRule type="containsBlanks" dxfId="264" priority="61">
      <formula>LEN(TRIM(I42))=0</formula>
    </cfRule>
  </conditionalFormatting>
  <conditionalFormatting sqref="V2 X2 Z2">
    <cfRule type="containsBlanks" dxfId="263" priority="60">
      <formula>LEN(TRIM(V2))=0</formula>
    </cfRule>
  </conditionalFormatting>
  <conditionalFormatting sqref="T26:AB26">
    <cfRule type="notContainsBlanks" dxfId="262" priority="59">
      <formula>LEN(TRIM(T26))&gt;0</formula>
    </cfRule>
    <cfRule type="expression" dxfId="261" priority="72">
      <formula>$K26="②③の場合：給貸区分を回答ください→"</formula>
    </cfRule>
  </conditionalFormatting>
  <conditionalFormatting sqref="U13:Z13">
    <cfRule type="containsBlanks" dxfId="260" priority="57">
      <formula>LEN(TRIM(U13))=0</formula>
    </cfRule>
  </conditionalFormatting>
  <conditionalFormatting sqref="U11:V11">
    <cfRule type="notContainsBlanks" dxfId="259" priority="5" stopIfTrue="1">
      <formula>LEN(TRIM(U11))&gt;0</formula>
    </cfRule>
    <cfRule type="expression" dxfId="258" priority="75">
      <formula>$Q$11="休学歴の有無（回答→）"</formula>
    </cfRule>
  </conditionalFormatting>
  <conditionalFormatting sqref="E10:P11">
    <cfRule type="containsBlanks" dxfId="257" priority="54">
      <formula>LEN(TRIM(E10))=0</formula>
    </cfRule>
  </conditionalFormatting>
  <conditionalFormatting sqref="A28:J28">
    <cfRule type="containsBlanks" dxfId="256" priority="53">
      <formula>LEN(TRIM(A28))=0</formula>
    </cfRule>
  </conditionalFormatting>
  <conditionalFormatting sqref="Z11:AA11">
    <cfRule type="notContainsBlanks" priority="17" stopIfTrue="1">
      <formula>LEN(TRIM(Z11))&gt;0</formula>
    </cfRule>
    <cfRule type="expression" dxfId="255" priority="47">
      <formula>$U11="あり"</formula>
    </cfRule>
  </conditionalFormatting>
  <conditionalFormatting sqref="E8:J8">
    <cfRule type="expression" dxfId="254" priority="13" stopIfTrue="1">
      <formula>$E$5="他大学・高専等学生"</formula>
    </cfRule>
    <cfRule type="expression" dxfId="253" priority="15" stopIfTrue="1">
      <formula>$E$5="その他"</formula>
    </cfRule>
    <cfRule type="containsBlanks" dxfId="252" priority="44">
      <formula>LEN(TRIM(E8))=0</formula>
    </cfRule>
  </conditionalFormatting>
  <conditionalFormatting sqref="U7:X8">
    <cfRule type="containsBlanks" dxfId="251" priority="43">
      <formula>LEN(TRIM(U7))=0</formula>
    </cfRule>
  </conditionalFormatting>
  <conditionalFormatting sqref="U9:X10">
    <cfRule type="containsBlanks" dxfId="250" priority="41">
      <formula>LEN(TRIM(U9))=0</formula>
    </cfRule>
  </conditionalFormatting>
  <conditionalFormatting sqref="A30">
    <cfRule type="expression" dxfId="249" priority="38">
      <formula>$A28="①受給しておらず、申請予定もない"</formula>
    </cfRule>
  </conditionalFormatting>
  <conditionalFormatting sqref="A29">
    <cfRule type="expression" dxfId="248" priority="10">
      <formula>$A28="①受給しておらず、申請予定もない"</formula>
    </cfRule>
  </conditionalFormatting>
  <conditionalFormatting sqref="A31">
    <cfRule type="expression" dxfId="247" priority="37">
      <formula>$A28="①受給しておらず、申請予定もない"</formula>
    </cfRule>
  </conditionalFormatting>
  <conditionalFormatting sqref="C29:J29">
    <cfRule type="expression" dxfId="246" priority="36">
      <formula>A28="①受給しておらず、申請予定もない"</formula>
    </cfRule>
  </conditionalFormatting>
  <conditionalFormatting sqref="C30:J30">
    <cfRule type="expression" dxfId="245" priority="35">
      <formula>A28="①受給しておらず、申請予定もない"</formula>
    </cfRule>
  </conditionalFormatting>
  <conditionalFormatting sqref="C31:J31">
    <cfRule type="expression" dxfId="244" priority="34">
      <formula>A28="①受給しておらず、申請予定もない"</formula>
    </cfRule>
  </conditionalFormatting>
  <conditionalFormatting sqref="K29">
    <cfRule type="expression" dxfId="243" priority="27">
      <formula>$A28="①受給しておらず、申請予定もない"</formula>
    </cfRule>
  </conditionalFormatting>
  <conditionalFormatting sqref="T29">
    <cfRule type="expression" dxfId="242" priority="29">
      <formula>$A28="①受給しておらず、申請予定もない"</formula>
    </cfRule>
  </conditionalFormatting>
  <conditionalFormatting sqref="T30">
    <cfRule type="expression" dxfId="241" priority="28">
      <formula>$A28="①受給しておらず、申請予定もない"</formula>
    </cfRule>
  </conditionalFormatting>
  <conditionalFormatting sqref="T31">
    <cfRule type="expression" dxfId="240" priority="8">
      <formula>$A28="①受給しておらず、申請予定もない"</formula>
    </cfRule>
  </conditionalFormatting>
  <conditionalFormatting sqref="K30">
    <cfRule type="expression" dxfId="239" priority="26">
      <formula>$A28="①受給しておらず、申請予定もない"</formula>
    </cfRule>
  </conditionalFormatting>
  <conditionalFormatting sqref="K31">
    <cfRule type="expression" dxfId="238" priority="9">
      <formula>$A28="①受給しておらず、申請予定もない"</formula>
    </cfRule>
  </conditionalFormatting>
  <conditionalFormatting sqref="M29:S29">
    <cfRule type="expression" dxfId="237" priority="25">
      <formula>$A28="①受給しておらず、申請予定もない"</formula>
    </cfRule>
  </conditionalFormatting>
  <conditionalFormatting sqref="M30:S30">
    <cfRule type="expression" dxfId="236" priority="24">
      <formula>$A28="①受給しておらず、申請予定もない"</formula>
    </cfRule>
  </conditionalFormatting>
  <conditionalFormatting sqref="M31:S31">
    <cfRule type="expression" dxfId="235" priority="23">
      <formula>$A28="①受給しておらず、申請予定もない"</formula>
    </cfRule>
  </conditionalFormatting>
  <conditionalFormatting sqref="V29:AB29">
    <cfRule type="expression" dxfId="234" priority="22">
      <formula>$A28="①受給しておらず、申請予定もない"</formula>
    </cfRule>
  </conditionalFormatting>
  <conditionalFormatting sqref="V30:AB30">
    <cfRule type="expression" dxfId="233" priority="21">
      <formula>$A28="①受給しておらず、申請予定もない"</formula>
    </cfRule>
  </conditionalFormatting>
  <conditionalFormatting sqref="V31:AB31">
    <cfRule type="expression" dxfId="232" priority="20">
      <formula>$A28="①受給しておらず、申請予定もない"</formula>
    </cfRule>
  </conditionalFormatting>
  <conditionalFormatting sqref="U45:W45">
    <cfRule type="containsBlanks" dxfId="231" priority="19">
      <formula>LEN(TRIM(U45))=0</formula>
    </cfRule>
  </conditionalFormatting>
  <conditionalFormatting sqref="Y7:AB8">
    <cfRule type="containsText" dxfId="230" priority="18" operator="containsText" text="自動表示">
      <formula>NOT(ISERROR(SEARCH("自動表示",Y7)))</formula>
    </cfRule>
  </conditionalFormatting>
  <conditionalFormatting sqref="E5:J5">
    <cfRule type="containsBlanks" dxfId="229" priority="16">
      <formula>LEN(TRIM(E5))=0</formula>
    </cfRule>
  </conditionalFormatting>
  <conditionalFormatting sqref="W11:Y11">
    <cfRule type="containsText" dxfId="228" priority="14" operator="containsText" text="通算休学月数">
      <formula>NOT(ISERROR(SEARCH("通算休学月数",W11)))</formula>
    </cfRule>
  </conditionalFormatting>
  <conditionalFormatting sqref="K26:S26">
    <cfRule type="containsText" dxfId="227" priority="12" operator="containsText" text="回答ください">
      <formula>NOT(ISERROR(SEARCH("回答ください",K26)))</formula>
    </cfRule>
  </conditionalFormatting>
  <conditionalFormatting sqref="K28:AB28">
    <cfRule type="containsText" dxfId="226" priority="11" operator="containsText" text="回答ください">
      <formula>NOT(ISERROR(SEARCH("回答ください",K28)))</formula>
    </cfRule>
  </conditionalFormatting>
  <conditionalFormatting sqref="A29:B31">
    <cfRule type="containsText" dxfId="225" priority="39" operator="containsText" text="状況">
      <formula>NOT(ISERROR(SEARCH("状況",A29)))</formula>
    </cfRule>
  </conditionalFormatting>
  <conditionalFormatting sqref="K29:L31">
    <cfRule type="containsText" dxfId="224" priority="33" operator="containsText" text="名称">
      <formula>NOT(ISERROR(SEARCH("名称",K29)))</formula>
    </cfRule>
  </conditionalFormatting>
  <conditionalFormatting sqref="T29:U31">
    <cfRule type="containsText" dxfId="223" priority="30" operator="containsText" text="給貸区分">
      <formula>NOT(ISERROR(SEARCH("給貸区分",T29)))</formula>
    </cfRule>
  </conditionalFormatting>
  <conditionalFormatting sqref="Q11:T11">
    <cfRule type="containsText" dxfId="222" priority="6" operator="containsText" text="休学歴の有無">
      <formula>NOT(ISERROR(SEARCH("休学歴の有無",Q11)))</formula>
    </cfRule>
    <cfRule type="containsBlanks" dxfId="221" priority="73">
      <formula>LEN(TRIM(Q11))=0</formula>
    </cfRule>
  </conditionalFormatting>
  <conditionalFormatting sqref="AB11">
    <cfRule type="notContainsBlanks" dxfId="220" priority="4">
      <formula>LEN(TRIM(AB11))&gt;0</formula>
    </cfRule>
  </conditionalFormatting>
  <conditionalFormatting sqref="M30:S30">
    <cfRule type="expression" dxfId="219" priority="3">
      <formula>$A29="①受給しておらず、申請予定もない"</formula>
    </cfRule>
  </conditionalFormatting>
  <conditionalFormatting sqref="M31:S31">
    <cfRule type="expression" dxfId="218" priority="2">
      <formula>$A30="①受給しておらず、申請予定もない"</formula>
    </cfRule>
  </conditionalFormatting>
  <conditionalFormatting sqref="J47:L47">
    <cfRule type="containsBlanks" dxfId="217" priority="1">
      <formula>LEN(TRIM(J47))=0</formula>
    </cfRule>
  </conditionalFormatting>
  <dataValidations xWindow="305" yWindow="453" count="27">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29:AB31"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3:AB43 H13:I20 I48:J48 X43:Y43 U43:V43"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29:J31"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民間等奨学金の状況" prompt="申請・受給の状況を選択してください。_x000a__x000a_なお、民間財団や地方公共団体の奨学金だけでなく、学振特別研究員やリーディングプログラム等、大学の各種資金による助成を受けている場合も記入してください。" sqref="A28:J28"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2:L42 J47:L47" xr:uid="{04BCB14C-721F-4562-90BB-FFB48F6B43A8}"/>
    <dataValidation type="list" allowBlank="1" showInputMessage="1" showErrorMessage="1" sqref="U45:W45" xr:uid="{460E3809-D7A9-428C-831F-8052A8E71CDF}">
      <formula1>"吹田（171）,豊中（172）,吹田・医（173）,吹田・歯（174）,箕面（175）"</formula1>
    </dataValidation>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2:F32"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3:AB23"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6:J26"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6:AB26"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4:AB44" xr:uid="{8BAB8E57-2C86-4A7F-9E3D-776E5BB921C8}"/>
    <dataValidation imeMode="halfAlpha" allowBlank="1" showInputMessage="1" showErrorMessage="1" promptTitle="自宅電話番号" prompt="固定電話がない場合は、記入不要。" sqref="I43:J43 L43:M43 O43:P43"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K14:AB20" xr:uid="{A455BA07-C9D1-44DE-86F7-6CC704D50401}"/>
    <dataValidation allowBlank="1" showInputMessage="1" showErrorMessage="1" prompt="研究室未配属者は回答不要。" sqref="I45:P45 X45:AB45" xr:uid="{6C985AAD-A5A3-4AB8-9C45-401F736E034C}"/>
  </dataValidations>
  <printOptions horizontalCentered="1" verticalCentered="1"/>
  <pageMargins left="0.23622047244094491" right="0.23622047244094491" top="0.35433070866141736" bottom="0.35433070866141736"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xWindow="305" yWindow="453"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R49"/>
  <sheetViews>
    <sheetView showGridLines="0" tabSelected="1" zoomScaleNormal="100" zoomScaleSheetLayoutView="100" workbookViewId="0">
      <selection activeCell="V14" sqref="V14:Y14"/>
    </sheetView>
  </sheetViews>
  <sheetFormatPr defaultColWidth="4" defaultRowHeight="21" customHeight="1" x14ac:dyDescent="0.15"/>
  <cols>
    <col min="1" max="9" width="4" style="14"/>
    <col min="10" max="10" width="4.5" style="14" bestFit="1" customWidth="1"/>
    <col min="11" max="11" width="5.875" style="14" bestFit="1" customWidth="1"/>
    <col min="12" max="33" width="4" style="14"/>
    <col min="34" max="34" width="8.625" style="20" customWidth="1"/>
    <col min="35" max="35" width="11.875" style="14" customWidth="1"/>
    <col min="36" max="36" width="4" style="14"/>
    <col min="37" max="37" width="8.375" style="14" bestFit="1" customWidth="1"/>
    <col min="38" max="16384" width="4" style="14"/>
  </cols>
  <sheetData>
    <row r="1" spans="1:44" ht="21" customHeight="1" thickBot="1" x14ac:dyDescent="0.2">
      <c r="A1" s="345" t="s">
        <v>224</v>
      </c>
      <c r="B1" s="346"/>
      <c r="C1" s="347" t="s">
        <v>225</v>
      </c>
      <c r="D1" s="348"/>
      <c r="E1" s="349" t="s">
        <v>226</v>
      </c>
      <c r="F1" s="350"/>
      <c r="G1" s="70"/>
      <c r="H1" s="70"/>
      <c r="AA1" s="16"/>
      <c r="AF1" s="16" t="s">
        <v>8</v>
      </c>
      <c r="AG1" s="16"/>
    </row>
    <row r="2" spans="1:44" ht="27" customHeight="1" thickBot="1" x14ac:dyDescent="0.2">
      <c r="A2" s="591" t="s">
        <v>372</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71"/>
      <c r="AB2" s="72"/>
      <c r="AC2" s="175" t="s">
        <v>196</v>
      </c>
      <c r="AD2" s="176"/>
      <c r="AE2" s="177"/>
      <c r="AF2" s="178"/>
      <c r="AG2" s="179"/>
    </row>
    <row r="3" spans="1:44" ht="27" customHeight="1" x14ac:dyDescent="0.15">
      <c r="A3" s="73" t="s">
        <v>9</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row>
    <row r="4" spans="1:44" ht="21" customHeight="1" thickBot="1" x14ac:dyDescent="0.2">
      <c r="AA4" s="18"/>
      <c r="AB4" s="75"/>
      <c r="AF4" s="76" t="s">
        <v>214</v>
      </c>
      <c r="AI4" s="25"/>
      <c r="AJ4" s="25"/>
      <c r="AK4" s="25"/>
    </row>
    <row r="5" spans="1:44" s="80" customFormat="1" ht="39.950000000000003" customHeight="1" thickBot="1" x14ac:dyDescent="0.2">
      <c r="A5" s="411" t="str">
        <f>様式１候補者登録願!A7</f>
        <v>記入不要</v>
      </c>
      <c r="B5" s="481"/>
      <c r="C5" s="481"/>
      <c r="D5" s="584" t="str">
        <f>IF(様式１候補者登録願!E8=0,"自動表示",様式１候補者登録願!E8)</f>
        <v>自動表示</v>
      </c>
      <c r="E5" s="585"/>
      <c r="F5" s="585"/>
      <c r="G5" s="585"/>
      <c r="H5" s="585"/>
      <c r="I5" s="586"/>
      <c r="J5" s="587" t="s">
        <v>228</v>
      </c>
      <c r="K5" s="481"/>
      <c r="L5" s="481"/>
      <c r="M5" s="584" t="str">
        <f>IF(OR(様式１候補者登録願!$E$11="", 様式１候補者登録願!$K$11=""),"自動表示",様式１候補者登録願!$E$11&amp;"　"&amp;様式１候補者登録願!$K$11)</f>
        <v>自動表示</v>
      </c>
      <c r="N5" s="585"/>
      <c r="O5" s="585"/>
      <c r="P5" s="585"/>
      <c r="Q5" s="585"/>
      <c r="R5" s="585"/>
      <c r="S5" s="585"/>
      <c r="T5" s="586"/>
      <c r="U5" s="588" t="s">
        <v>229</v>
      </c>
      <c r="V5" s="589"/>
      <c r="W5" s="590"/>
      <c r="X5" s="494"/>
      <c r="Y5" s="593"/>
      <c r="Z5" s="594"/>
      <c r="AA5" s="171" t="s">
        <v>295</v>
      </c>
      <c r="AB5" s="588" t="s">
        <v>371</v>
      </c>
      <c r="AC5" s="589"/>
      <c r="AD5" s="590"/>
      <c r="AE5" s="494"/>
      <c r="AF5" s="172">
        <f>COUNTA($D$34,$D$36,$D$38)+1</f>
        <v>1</v>
      </c>
      <c r="AG5" s="173" t="s">
        <v>295</v>
      </c>
      <c r="AH5" s="20"/>
      <c r="AI5" s="14"/>
      <c r="AJ5" s="77"/>
      <c r="AK5" s="78"/>
      <c r="AL5" s="78"/>
      <c r="AM5" s="78"/>
      <c r="AN5" s="79"/>
      <c r="AO5" s="79"/>
      <c r="AP5" s="79"/>
      <c r="AQ5" s="79"/>
      <c r="AR5" s="79"/>
    </row>
    <row r="6" spans="1:44" ht="21" customHeight="1" thickBot="1" x14ac:dyDescent="0.2">
      <c r="AI6" s="25"/>
      <c r="AJ6" s="25"/>
      <c r="AK6" s="14" t="str">
        <f>IF(COUNTIF($C$8:$C$32,"主")&gt;=2,"【要修正】設定できるのは１名のみです。修正してください。","")</f>
        <v/>
      </c>
    </row>
    <row r="7" spans="1:44" s="25" customFormat="1" ht="54" customHeight="1" thickBot="1" x14ac:dyDescent="0.2">
      <c r="A7" s="566" t="s">
        <v>368</v>
      </c>
      <c r="B7" s="411" t="s">
        <v>13</v>
      </c>
      <c r="C7" s="412"/>
      <c r="D7" s="569" t="s">
        <v>209</v>
      </c>
      <c r="E7" s="570"/>
      <c r="F7" s="570"/>
      <c r="G7" s="570"/>
      <c r="H7" s="570"/>
      <c r="I7" s="570"/>
      <c r="J7" s="571"/>
      <c r="K7" s="81" t="s">
        <v>359</v>
      </c>
      <c r="L7" s="572" t="s">
        <v>227</v>
      </c>
      <c r="M7" s="573"/>
      <c r="N7" s="573"/>
      <c r="O7" s="573"/>
      <c r="P7" s="573"/>
      <c r="Q7" s="573"/>
      <c r="R7" s="574" t="s">
        <v>366</v>
      </c>
      <c r="S7" s="575"/>
      <c r="T7" s="575"/>
      <c r="U7" s="576"/>
      <c r="V7" s="572" t="s">
        <v>10</v>
      </c>
      <c r="W7" s="577"/>
      <c r="X7" s="575"/>
      <c r="Y7" s="576"/>
      <c r="Z7" s="578" t="s">
        <v>12</v>
      </c>
      <c r="AA7" s="579"/>
      <c r="AB7" s="575"/>
      <c r="AC7" s="576"/>
      <c r="AD7" s="575" t="s">
        <v>243</v>
      </c>
      <c r="AE7" s="575"/>
      <c r="AF7" s="575"/>
      <c r="AG7" s="580"/>
      <c r="AH7" s="20"/>
    </row>
    <row r="8" spans="1:44" s="25" customFormat="1" ht="24.95" customHeight="1" thickBot="1" x14ac:dyDescent="0.2">
      <c r="A8" s="567"/>
      <c r="B8" s="413" t="s">
        <v>16</v>
      </c>
      <c r="C8" s="414"/>
      <c r="D8" s="467"/>
      <c r="E8" s="247"/>
      <c r="F8" s="247"/>
      <c r="G8" s="247"/>
      <c r="H8" s="247"/>
      <c r="I8" s="247"/>
      <c r="J8" s="561"/>
      <c r="K8" s="529"/>
      <c r="L8" s="448"/>
      <c r="M8" s="561"/>
      <c r="N8" s="561"/>
      <c r="O8" s="561"/>
      <c r="P8" s="561"/>
      <c r="Q8" s="964"/>
      <c r="R8" s="510" t="s">
        <v>230</v>
      </c>
      <c r="S8" s="511"/>
      <c r="T8" s="520" t="str">
        <f>IF($V$8="","自動表示",IF($AH$8=1,"主",IF($AH$8=2,"従","－")))</f>
        <v>自動表示</v>
      </c>
      <c r="U8" s="521"/>
      <c r="V8" s="583"/>
      <c r="W8" s="583"/>
      <c r="X8" s="583"/>
      <c r="Y8" s="583"/>
      <c r="Z8" s="581" t="str">
        <f>IF(T8="－",0,IF($T$8="","自動表示",IF($T$8="主",IF($V$8="","自動表示",ROUND(IF($V$8&lt;268,$V$8,IF($V$8&lt;=400,$V$8*0.2+214,IF(AND($V$8&gt;400,$V$8&lt;=781),$V$8*0.3+174,408))),0)),IF($V$8="","自動表示",ROUND(IF($V$8&lt;=65,$V$8,IF(AND($V$8&gt;65,$V$8&lt;=180,$V$8*0.4&lt;65),65,IF(AND($V$8&gt;65,$V$8&lt;=180),$V$8*0.4,IF(AND($V$8&gt;180,$V$8&lt;=360),$V$8*0.3+18,IF(AND($V$8&gt;360,$V$8&lt;=660),$V$8*0.2+54,IF(AND($V$8&gt;660,$V$8&lt;=1000),$V$8*0.1+120,IF(AND($V$8&gt;1000,$V$8&lt;=1500),$V$8*0.05+170,245))))))),0)))))</f>
        <v>自動表示</v>
      </c>
      <c r="AA8" s="581"/>
      <c r="AB8" s="581"/>
      <c r="AC8" s="581"/>
      <c r="AD8" s="581" t="str">
        <f>IFERROR(IF(T8="－",0,IF($Z$8="自動表示","自動表示",$V$8-$Z$8)),"")</f>
        <v>自動表示</v>
      </c>
      <c r="AE8" s="581"/>
      <c r="AF8" s="581"/>
      <c r="AG8" s="582"/>
      <c r="AH8" s="20" t="e">
        <f>RANK(V8,($V$8,$V$13,$V$18,$V$23,$V$28),0)</f>
        <v>#N/A</v>
      </c>
      <c r="AK8" s="77"/>
    </row>
    <row r="9" spans="1:44" s="25" customFormat="1" ht="24.95" customHeight="1" x14ac:dyDescent="0.15">
      <c r="A9" s="567"/>
      <c r="B9" s="415"/>
      <c r="C9" s="416"/>
      <c r="D9" s="523"/>
      <c r="E9" s="524"/>
      <c r="F9" s="524"/>
      <c r="G9" s="524"/>
      <c r="H9" s="524"/>
      <c r="I9" s="524"/>
      <c r="J9" s="562"/>
      <c r="K9" s="530"/>
      <c r="L9" s="563"/>
      <c r="M9" s="562"/>
      <c r="N9" s="562"/>
      <c r="O9" s="562"/>
      <c r="P9" s="562"/>
      <c r="Q9" s="251"/>
      <c r="R9" s="504" t="s">
        <v>287</v>
      </c>
      <c r="S9" s="399"/>
      <c r="T9" s="399"/>
      <c r="U9" s="400"/>
      <c r="V9" s="507"/>
      <c r="W9" s="507"/>
      <c r="X9" s="507"/>
      <c r="Y9" s="507"/>
      <c r="Z9" s="508" t="str">
        <f>IF(OR($V$9="", $AD$9=""),"自動表示",$V$9-$AD$9)</f>
        <v>自動表示</v>
      </c>
      <c r="AA9" s="508"/>
      <c r="AB9" s="508"/>
      <c r="AC9" s="508"/>
      <c r="AD9" s="507"/>
      <c r="AE9" s="507"/>
      <c r="AF9" s="507"/>
      <c r="AG9" s="509"/>
      <c r="AH9" s="20"/>
    </row>
    <row r="10" spans="1:44" s="25" customFormat="1" ht="24.95" customHeight="1" x14ac:dyDescent="0.15">
      <c r="A10" s="567"/>
      <c r="B10" s="415"/>
      <c r="C10" s="416"/>
      <c r="D10" s="563"/>
      <c r="E10" s="562"/>
      <c r="F10" s="562"/>
      <c r="G10" s="562"/>
      <c r="H10" s="562"/>
      <c r="I10" s="562"/>
      <c r="J10" s="562"/>
      <c r="K10" s="530"/>
      <c r="L10" s="563"/>
      <c r="M10" s="562"/>
      <c r="N10" s="562"/>
      <c r="O10" s="562"/>
      <c r="P10" s="562"/>
      <c r="Q10" s="251"/>
      <c r="R10" s="505"/>
      <c r="S10" s="399"/>
      <c r="T10" s="399"/>
      <c r="U10" s="400"/>
      <c r="V10" s="557"/>
      <c r="W10" s="557"/>
      <c r="X10" s="557"/>
      <c r="Y10" s="557"/>
      <c r="Z10" s="558" t="str">
        <f>IF(OR($V$10="", $AD$10=""),"自動表示",$V$10-$AD$10)</f>
        <v>自動表示</v>
      </c>
      <c r="AA10" s="558"/>
      <c r="AB10" s="558"/>
      <c r="AC10" s="558"/>
      <c r="AD10" s="554"/>
      <c r="AE10" s="555"/>
      <c r="AF10" s="555"/>
      <c r="AG10" s="556"/>
      <c r="AH10" s="20"/>
      <c r="AK10" s="77"/>
    </row>
    <row r="11" spans="1:44" s="25" customFormat="1" ht="24.95" customHeight="1" thickBot="1" x14ac:dyDescent="0.2">
      <c r="A11" s="567"/>
      <c r="B11" s="415"/>
      <c r="C11" s="416"/>
      <c r="D11" s="564"/>
      <c r="E11" s="565"/>
      <c r="F11" s="565"/>
      <c r="G11" s="565"/>
      <c r="H11" s="565"/>
      <c r="I11" s="565"/>
      <c r="J11" s="565"/>
      <c r="K11" s="531"/>
      <c r="L11" s="564"/>
      <c r="M11" s="565"/>
      <c r="N11" s="565"/>
      <c r="O11" s="565"/>
      <c r="P11" s="565"/>
      <c r="Q11" s="965"/>
      <c r="R11" s="506"/>
      <c r="S11" s="399"/>
      <c r="T11" s="399"/>
      <c r="U11" s="400"/>
      <c r="V11" s="557"/>
      <c r="W11" s="557"/>
      <c r="X11" s="557"/>
      <c r="Y11" s="557"/>
      <c r="Z11" s="558" t="str">
        <f>IF(OR($V$11="", $AD$11=""),"自動表示",$V$11-$AD$11)</f>
        <v>自動表示</v>
      </c>
      <c r="AA11" s="558"/>
      <c r="AB11" s="558"/>
      <c r="AC11" s="558"/>
      <c r="AD11" s="513"/>
      <c r="AE11" s="559"/>
      <c r="AF11" s="559"/>
      <c r="AG11" s="560"/>
      <c r="AH11" s="20"/>
      <c r="AK11" s="77"/>
    </row>
    <row r="12" spans="1:44" s="25" customFormat="1" ht="24.95" customHeight="1" thickTop="1" thickBot="1" x14ac:dyDescent="0.2">
      <c r="A12" s="567"/>
      <c r="B12" s="417"/>
      <c r="C12" s="418"/>
      <c r="D12" s="544" t="s">
        <v>268</v>
      </c>
      <c r="E12" s="442"/>
      <c r="F12" s="442"/>
      <c r="G12" s="442"/>
      <c r="H12" s="442"/>
      <c r="I12" s="545"/>
      <c r="J12" s="546"/>
      <c r="K12" s="547"/>
      <c r="L12" s="548" t="str">
        <f>IF($J$12="","","事由発生年月を回答→")</f>
        <v/>
      </c>
      <c r="M12" s="549"/>
      <c r="N12" s="549"/>
      <c r="O12" s="550"/>
      <c r="P12" s="550"/>
      <c r="Q12" s="550"/>
      <c r="R12" s="404" t="s">
        <v>286</v>
      </c>
      <c r="S12" s="405"/>
      <c r="T12" s="405"/>
      <c r="U12" s="406"/>
      <c r="V12" s="407">
        <f>$V$8+$V$9+$V$10+$V$11</f>
        <v>0</v>
      </c>
      <c r="W12" s="408"/>
      <c r="X12" s="408"/>
      <c r="Y12" s="408"/>
      <c r="Z12" s="407" t="str">
        <f>IFERROR(IF(AND($Z$8="自動表示",$Z$9="自動表示",$Z$10="自動表示",$Z$11="自動表示"),"自動表示",IF($Z$8="自動表示",0,$Z$8)+IF(Z9="自動表示",0,$Z$9)+IF($Z$10="自動表示",0,$Z$10))+IF($Z$11="自動表示",0,$Z$11),"自動表示")</f>
        <v>自動表示</v>
      </c>
      <c r="AA12" s="408"/>
      <c r="AB12" s="408"/>
      <c r="AC12" s="408"/>
      <c r="AD12" s="407" t="str">
        <f>IFERROR($AD$8+$AD$9+$AD$10+$AD$11,"自動表示")</f>
        <v>自動表示</v>
      </c>
      <c r="AE12" s="408"/>
      <c r="AF12" s="408"/>
      <c r="AG12" s="522"/>
      <c r="AH12" s="20"/>
    </row>
    <row r="13" spans="1:44" s="25" customFormat="1" ht="24.95" customHeight="1" thickTop="1" thickBot="1" x14ac:dyDescent="0.2">
      <c r="A13" s="567"/>
      <c r="B13" s="413" t="s">
        <v>17</v>
      </c>
      <c r="C13" s="414"/>
      <c r="D13" s="467"/>
      <c r="E13" s="247"/>
      <c r="F13" s="247"/>
      <c r="G13" s="247"/>
      <c r="H13" s="247"/>
      <c r="I13" s="247"/>
      <c r="J13" s="561"/>
      <c r="K13" s="529"/>
      <c r="L13" s="532"/>
      <c r="M13" s="449"/>
      <c r="N13" s="449"/>
      <c r="O13" s="449"/>
      <c r="P13" s="449"/>
      <c r="Q13" s="450"/>
      <c r="R13" s="510" t="s">
        <v>230</v>
      </c>
      <c r="S13" s="511"/>
      <c r="T13" s="520" t="str">
        <f>IF($V$13="","自動表示",IF($AH$13=1,"主",IF($AH$13=2,"従","－")))</f>
        <v>自動表示</v>
      </c>
      <c r="U13" s="521"/>
      <c r="V13" s="551"/>
      <c r="W13" s="552"/>
      <c r="X13" s="552"/>
      <c r="Y13" s="553"/>
      <c r="Z13" s="500" t="str">
        <f>IF(T13="－",0,IF($T$13="","自動表示",IF($T$13="主",IF($V$13="","自動表示",ROUND(IF($V$13&lt;268,$V$13,IF($V$13&lt;=400,$V$13*0.2+214,IF(AND($V$13&gt;400,$V$13&lt;=781),$V$13*0.3+174,408))),0)),IF($V$13="","自動表示",ROUND(IF($V$13&lt;=65,$V$13,IF(AND($V$13&gt;65,$V$13&lt;=180,$V$13*0.4&lt;65),65,IF(AND($V$13&gt;65,$V$13&lt;=180),$V$13*0.4,IF(AND($V$13&gt;180,$V$13&lt;=360),$V$13*0.3+18,IF(AND($V$13&gt;360,$V$13&lt;=660),$V$13*0.2+54,IF(AND($V$13&gt;660,$V$13&lt;=1000),$V$13*0.1+120,IF(AND($V$13&gt;1000,$V$13&lt;=1500),$V$13*0.05+170,245))))))),0)))))</f>
        <v>自動表示</v>
      </c>
      <c r="AA13" s="500"/>
      <c r="AB13" s="500"/>
      <c r="AC13" s="500"/>
      <c r="AD13" s="500" t="str">
        <f>IFERROR(IF(T13="－",0,IF($Z$13="自動表示","自動表示",$V$13-$Z$13)),"")</f>
        <v>自動表示</v>
      </c>
      <c r="AE13" s="500"/>
      <c r="AF13" s="500"/>
      <c r="AG13" s="537"/>
      <c r="AH13" s="20" t="e">
        <f>RANK(V13,($V$8,$V$13,$V$18,$V$23,$V$28),0)</f>
        <v>#N/A</v>
      </c>
    </row>
    <row r="14" spans="1:44" s="25" customFormat="1" ht="24.75" customHeight="1" x14ac:dyDescent="0.15">
      <c r="A14" s="567"/>
      <c r="B14" s="415"/>
      <c r="C14" s="416"/>
      <c r="D14" s="523"/>
      <c r="E14" s="524"/>
      <c r="F14" s="524"/>
      <c r="G14" s="524"/>
      <c r="H14" s="524"/>
      <c r="I14" s="524"/>
      <c r="J14" s="562"/>
      <c r="K14" s="530"/>
      <c r="L14" s="526"/>
      <c r="M14" s="525"/>
      <c r="N14" s="525"/>
      <c r="O14" s="525"/>
      <c r="P14" s="525"/>
      <c r="Q14" s="533"/>
      <c r="R14" s="504" t="s">
        <v>287</v>
      </c>
      <c r="S14" s="399"/>
      <c r="T14" s="399"/>
      <c r="U14" s="400"/>
      <c r="V14" s="507"/>
      <c r="W14" s="507"/>
      <c r="X14" s="507"/>
      <c r="Y14" s="507"/>
      <c r="Z14" s="508" t="str">
        <f>IF(OR($V$14="", $AD$14=""),"自動表示",$V$14-$AD$14)</f>
        <v>自動表示</v>
      </c>
      <c r="AA14" s="508"/>
      <c r="AB14" s="508"/>
      <c r="AC14" s="508"/>
      <c r="AD14" s="507"/>
      <c r="AE14" s="507"/>
      <c r="AF14" s="507"/>
      <c r="AG14" s="509"/>
      <c r="AH14" s="20"/>
    </row>
    <row r="15" spans="1:44" s="25" customFormat="1" ht="24.95" customHeight="1" x14ac:dyDescent="0.15">
      <c r="A15" s="567"/>
      <c r="B15" s="415"/>
      <c r="C15" s="416"/>
      <c r="D15" s="563"/>
      <c r="E15" s="562"/>
      <c r="F15" s="562"/>
      <c r="G15" s="562"/>
      <c r="H15" s="562"/>
      <c r="I15" s="562"/>
      <c r="J15" s="562"/>
      <c r="K15" s="530"/>
      <c r="L15" s="526"/>
      <c r="M15" s="525"/>
      <c r="N15" s="525"/>
      <c r="O15" s="525"/>
      <c r="P15" s="525"/>
      <c r="Q15" s="533"/>
      <c r="R15" s="505"/>
      <c r="S15" s="399"/>
      <c r="T15" s="399"/>
      <c r="U15" s="400"/>
      <c r="V15" s="409"/>
      <c r="W15" s="409"/>
      <c r="X15" s="409"/>
      <c r="Y15" s="409"/>
      <c r="Z15" s="410" t="str">
        <f>IF(OR($V$15="", $AD$15=""),"自動表示",$V$15-$AD$15)</f>
        <v>自動表示</v>
      </c>
      <c r="AA15" s="410"/>
      <c r="AB15" s="410"/>
      <c r="AC15" s="410"/>
      <c r="AD15" s="409"/>
      <c r="AE15" s="409"/>
      <c r="AF15" s="409"/>
      <c r="AG15" s="512"/>
      <c r="AH15" s="20"/>
    </row>
    <row r="16" spans="1:44" s="25" customFormat="1" ht="24.95" customHeight="1" thickBot="1" x14ac:dyDescent="0.2">
      <c r="A16" s="567"/>
      <c r="B16" s="415"/>
      <c r="C16" s="416"/>
      <c r="D16" s="564"/>
      <c r="E16" s="565"/>
      <c r="F16" s="565"/>
      <c r="G16" s="565"/>
      <c r="H16" s="565"/>
      <c r="I16" s="565"/>
      <c r="J16" s="565"/>
      <c r="K16" s="531"/>
      <c r="L16" s="527"/>
      <c r="M16" s="528"/>
      <c r="N16" s="528"/>
      <c r="O16" s="528"/>
      <c r="P16" s="528"/>
      <c r="Q16" s="534"/>
      <c r="R16" s="506"/>
      <c r="S16" s="399"/>
      <c r="T16" s="399"/>
      <c r="U16" s="400"/>
      <c r="V16" s="513"/>
      <c r="W16" s="514"/>
      <c r="X16" s="514"/>
      <c r="Y16" s="515"/>
      <c r="Z16" s="516" t="str">
        <f>IF(OR($V$16="", $AD$16=""),"自動表示",$V$16-$AD$16)</f>
        <v>自動表示</v>
      </c>
      <c r="AA16" s="517"/>
      <c r="AB16" s="517"/>
      <c r="AC16" s="518"/>
      <c r="AD16" s="409"/>
      <c r="AE16" s="409"/>
      <c r="AF16" s="409"/>
      <c r="AG16" s="512"/>
      <c r="AH16" s="20"/>
    </row>
    <row r="17" spans="1:34" s="25" customFormat="1" ht="24.95" customHeight="1" thickTop="1" thickBot="1" x14ac:dyDescent="0.2">
      <c r="A17" s="567"/>
      <c r="B17" s="417"/>
      <c r="C17" s="418"/>
      <c r="D17" s="544" t="s">
        <v>268</v>
      </c>
      <c r="E17" s="442"/>
      <c r="F17" s="442"/>
      <c r="G17" s="442"/>
      <c r="H17" s="442"/>
      <c r="I17" s="545"/>
      <c r="J17" s="546"/>
      <c r="K17" s="547"/>
      <c r="L17" s="548" t="str">
        <f>IF($J$17="","","事由発生年月を回答→")</f>
        <v/>
      </c>
      <c r="M17" s="549"/>
      <c r="N17" s="549"/>
      <c r="O17" s="550"/>
      <c r="P17" s="550"/>
      <c r="Q17" s="550"/>
      <c r="R17" s="404" t="s">
        <v>286</v>
      </c>
      <c r="S17" s="405"/>
      <c r="T17" s="405"/>
      <c r="U17" s="406"/>
      <c r="V17" s="407">
        <f>$V$13+$V$14+$V$15+$V$16</f>
        <v>0</v>
      </c>
      <c r="W17" s="408"/>
      <c r="X17" s="408"/>
      <c r="Y17" s="408"/>
      <c r="Z17" s="407" t="str">
        <f>IFERROR(IF(AND($Z$13="自動表示",$Z$14="自動表示",$Z$15="自動表示",$Z$16="自動表示"),"自動表示",IF($Z$13="自動表示",0,$Z$13)+IF(Z14="自動表示",0,$Z$14)+IF($Z$15="自動表示",0,$Z$15))+IF($Z$16="自動表示",0,$Z$16),"自動表示")</f>
        <v>自動表示</v>
      </c>
      <c r="AA17" s="408"/>
      <c r="AB17" s="408"/>
      <c r="AC17" s="408"/>
      <c r="AD17" s="407" t="str">
        <f>IFERROR($AD$13+$AD$14+$AD$15+$AD$16,"自動表示")</f>
        <v>自動表示</v>
      </c>
      <c r="AE17" s="408"/>
      <c r="AF17" s="408"/>
      <c r="AG17" s="522"/>
      <c r="AH17" s="20"/>
    </row>
    <row r="18" spans="1:34" s="25" customFormat="1" ht="24.95" customHeight="1" thickTop="1" thickBot="1" x14ac:dyDescent="0.2">
      <c r="A18" s="567"/>
      <c r="B18" s="393"/>
      <c r="C18" s="394"/>
      <c r="D18" s="467"/>
      <c r="E18" s="247"/>
      <c r="F18" s="247"/>
      <c r="G18" s="247"/>
      <c r="H18" s="247"/>
      <c r="I18" s="247"/>
      <c r="J18" s="449"/>
      <c r="K18" s="529"/>
      <c r="L18" s="532"/>
      <c r="M18" s="449"/>
      <c r="N18" s="449"/>
      <c r="O18" s="449"/>
      <c r="P18" s="449"/>
      <c r="Q18" s="450"/>
      <c r="R18" s="510" t="s">
        <v>230</v>
      </c>
      <c r="S18" s="511"/>
      <c r="T18" s="520" t="str">
        <f>IF($V$18="","自動表示",IF($AH$18=1,"主",IF($AH$18=2,"従","－")))</f>
        <v>自動表示</v>
      </c>
      <c r="U18" s="521"/>
      <c r="V18" s="535"/>
      <c r="W18" s="535"/>
      <c r="X18" s="535"/>
      <c r="Y18" s="535"/>
      <c r="Z18" s="500" t="str">
        <f>IF(T18="－",0,IF($T$18="","自動表示",IF($T$18="主",IF($V$18="","自動表示",ROUND(IF($V$18&lt;268,$V$18,IF($V$18&lt;=400,$V$18*0.2+214,IF(AND($V$18&gt;400,$V$18&lt;=781),$V$18*0.3+174,408))),0)),IF($V$18="","自動表示",ROUND(IF($V$18&lt;=65,$V$18,IF(AND($V$18&gt;65,$V$18&lt;=180,$V$18*0.4&lt;65),65,IF(AND($V$18&gt;65,$V$18&lt;=180),$V$18*0.4,IF(AND($V$18&gt;180,$V$18&lt;=360),$V$18*0.3+18,IF(AND($V$18&gt;360,$V$18&lt;=660),$V$18*0.2+54,IF(AND($V$18&gt;660,$V$18&lt;=1000),$V$18*0.1+120,IF(AND($V$18&gt;1000,$V$18&lt;=1500),$V$18*0.05+170,245))))))),0)))))</f>
        <v>自動表示</v>
      </c>
      <c r="AA18" s="500"/>
      <c r="AB18" s="500"/>
      <c r="AC18" s="500"/>
      <c r="AD18" s="500" t="str">
        <f>IFERROR(IF(T18="－",0,IF($Z$18="自動表示","自動表示",$V$18-$Z$18)),0)</f>
        <v>自動表示</v>
      </c>
      <c r="AE18" s="500"/>
      <c r="AF18" s="500"/>
      <c r="AG18" s="537"/>
      <c r="AH18" s="20" t="e">
        <f>RANK(V18,($V$8,$V$13,$V$18,$V$23,$V$28),0)</f>
        <v>#N/A</v>
      </c>
    </row>
    <row r="19" spans="1:34" s="25" customFormat="1" ht="24.95" customHeight="1" x14ac:dyDescent="0.15">
      <c r="A19" s="567"/>
      <c r="B19" s="395"/>
      <c r="C19" s="396"/>
      <c r="D19" s="523"/>
      <c r="E19" s="524"/>
      <c r="F19" s="524"/>
      <c r="G19" s="524"/>
      <c r="H19" s="524"/>
      <c r="I19" s="524"/>
      <c r="J19" s="525"/>
      <c r="K19" s="530"/>
      <c r="L19" s="526"/>
      <c r="M19" s="525"/>
      <c r="N19" s="525"/>
      <c r="O19" s="525"/>
      <c r="P19" s="525"/>
      <c r="Q19" s="533"/>
      <c r="R19" s="504" t="s">
        <v>287</v>
      </c>
      <c r="S19" s="399"/>
      <c r="T19" s="399"/>
      <c r="U19" s="400"/>
      <c r="V19" s="507"/>
      <c r="W19" s="507"/>
      <c r="X19" s="507"/>
      <c r="Y19" s="507"/>
      <c r="Z19" s="508" t="str">
        <f>IF(OR($V$19="", $AD$19=""),"自動表示",$V$19-$AD$19)</f>
        <v>自動表示</v>
      </c>
      <c r="AA19" s="508"/>
      <c r="AB19" s="508"/>
      <c r="AC19" s="508"/>
      <c r="AD19" s="538"/>
      <c r="AE19" s="539"/>
      <c r="AF19" s="539"/>
      <c r="AG19" s="540"/>
      <c r="AH19" s="20"/>
    </row>
    <row r="20" spans="1:34" s="25" customFormat="1" ht="24.95" customHeight="1" x14ac:dyDescent="0.15">
      <c r="A20" s="567"/>
      <c r="B20" s="395"/>
      <c r="C20" s="396"/>
      <c r="D20" s="526"/>
      <c r="E20" s="525"/>
      <c r="F20" s="525"/>
      <c r="G20" s="525"/>
      <c r="H20" s="525"/>
      <c r="I20" s="525"/>
      <c r="J20" s="525"/>
      <c r="K20" s="530"/>
      <c r="L20" s="526"/>
      <c r="M20" s="525"/>
      <c r="N20" s="525"/>
      <c r="O20" s="525"/>
      <c r="P20" s="525"/>
      <c r="Q20" s="533"/>
      <c r="R20" s="505"/>
      <c r="S20" s="541"/>
      <c r="T20" s="542"/>
      <c r="U20" s="543"/>
      <c r="V20" s="409"/>
      <c r="W20" s="409"/>
      <c r="X20" s="409"/>
      <c r="Y20" s="409"/>
      <c r="Z20" s="410" t="str">
        <f>IF(OR($V$20="", $AD$20=""),"自動表示",$V$20-$AD$20)</f>
        <v>自動表示</v>
      </c>
      <c r="AA20" s="410"/>
      <c r="AB20" s="410"/>
      <c r="AC20" s="410"/>
      <c r="AD20" s="409"/>
      <c r="AE20" s="409"/>
      <c r="AF20" s="409"/>
      <c r="AG20" s="512"/>
      <c r="AH20" s="20"/>
    </row>
    <row r="21" spans="1:34" s="25" customFormat="1" ht="24.95" customHeight="1" thickBot="1" x14ac:dyDescent="0.2">
      <c r="A21" s="567"/>
      <c r="B21" s="395"/>
      <c r="C21" s="396"/>
      <c r="D21" s="527"/>
      <c r="E21" s="528"/>
      <c r="F21" s="528"/>
      <c r="G21" s="528"/>
      <c r="H21" s="528"/>
      <c r="I21" s="528"/>
      <c r="J21" s="528"/>
      <c r="K21" s="531"/>
      <c r="L21" s="527"/>
      <c r="M21" s="528"/>
      <c r="N21" s="528"/>
      <c r="O21" s="528"/>
      <c r="P21" s="528"/>
      <c r="Q21" s="534"/>
      <c r="R21" s="506"/>
      <c r="S21" s="399"/>
      <c r="T21" s="399"/>
      <c r="U21" s="400"/>
      <c r="V21" s="513"/>
      <c r="W21" s="514"/>
      <c r="X21" s="514"/>
      <c r="Y21" s="515"/>
      <c r="Z21" s="516" t="str">
        <f>IF(OR($V$21="", $AD$21=""),"自動表示",$V$21-$AD$21)</f>
        <v>自動表示</v>
      </c>
      <c r="AA21" s="517"/>
      <c r="AB21" s="517"/>
      <c r="AC21" s="518"/>
      <c r="AD21" s="513"/>
      <c r="AE21" s="514"/>
      <c r="AF21" s="514"/>
      <c r="AG21" s="519"/>
      <c r="AH21" s="20"/>
    </row>
    <row r="22" spans="1:34" s="25" customFormat="1" ht="24.95" customHeight="1" thickTop="1" thickBot="1" x14ac:dyDescent="0.2">
      <c r="A22" s="567"/>
      <c r="B22" s="397"/>
      <c r="C22" s="398"/>
      <c r="D22" s="401"/>
      <c r="E22" s="536"/>
      <c r="F22" s="536"/>
      <c r="G22" s="536"/>
      <c r="H22" s="536"/>
      <c r="I22" s="536"/>
      <c r="J22" s="402"/>
      <c r="K22" s="402"/>
      <c r="L22" s="402"/>
      <c r="M22" s="402"/>
      <c r="N22" s="402"/>
      <c r="O22" s="402"/>
      <c r="P22" s="402"/>
      <c r="Q22" s="403"/>
      <c r="R22" s="404" t="s">
        <v>286</v>
      </c>
      <c r="S22" s="405"/>
      <c r="T22" s="405"/>
      <c r="U22" s="406"/>
      <c r="V22" s="407">
        <f>$V$18+$V$19+$V$20+$V$21</f>
        <v>0</v>
      </c>
      <c r="W22" s="408"/>
      <c r="X22" s="408"/>
      <c r="Y22" s="408"/>
      <c r="Z22" s="407" t="str">
        <f>IF(AND($Z$18="自動表示",$Z$19="自動表示",$Z$20="自動表示",$Z$21="自動表示"),"自動表示",IF($Z$18="自動表示",0,$Z$18)+IF(Z19="自動表示",0,$Z$19)+IF($Z$20="自動表示",0,$Z$20)+IF($Z$21="自動表示",0,$Z$21))</f>
        <v>自動表示</v>
      </c>
      <c r="AA22" s="408"/>
      <c r="AB22" s="408"/>
      <c r="AC22" s="408"/>
      <c r="AD22" s="407" t="str">
        <f>IFERROR($AD$18+$AD$19+$AD$20+$AD$21,"自動表示")</f>
        <v>自動表示</v>
      </c>
      <c r="AE22" s="408"/>
      <c r="AF22" s="408"/>
      <c r="AG22" s="522"/>
      <c r="AH22" s="20"/>
    </row>
    <row r="23" spans="1:34" s="25" customFormat="1" ht="24.95" customHeight="1" thickTop="1" thickBot="1" x14ac:dyDescent="0.2">
      <c r="A23" s="567"/>
      <c r="B23" s="393"/>
      <c r="C23" s="394"/>
      <c r="D23" s="467"/>
      <c r="E23" s="247"/>
      <c r="F23" s="247"/>
      <c r="G23" s="247"/>
      <c r="H23" s="247"/>
      <c r="I23" s="247"/>
      <c r="J23" s="449"/>
      <c r="K23" s="529"/>
      <c r="L23" s="532"/>
      <c r="M23" s="449"/>
      <c r="N23" s="449"/>
      <c r="O23" s="449"/>
      <c r="P23" s="449"/>
      <c r="Q23" s="450"/>
      <c r="R23" s="510" t="s">
        <v>230</v>
      </c>
      <c r="S23" s="511"/>
      <c r="T23" s="520" t="str">
        <f>IF($V$23="","自動表示",IF($AH$23=1,"主",IF($AH$23=2,"従","－")))</f>
        <v>自動表示</v>
      </c>
      <c r="U23" s="521"/>
      <c r="V23" s="535"/>
      <c r="W23" s="535"/>
      <c r="X23" s="535"/>
      <c r="Y23" s="535"/>
      <c r="Z23" s="500" t="str">
        <f>IF(T23="－",0,IF($T$23="","自動表示",IF($T$23="主",IF($V$23="","自動表示",ROUND(IF($V$23&lt;268,$V$23,IF($V$23&lt;=400,$V$23*0.2+214,IF(AND($V$23&gt;400,$V$23&lt;=781),$V$23*0.3+174,408))),0)),IF($V$23="","自動表示",ROUND(IF($V$23&lt;=65,$V$23,IF(AND($V$23&gt;65,$V$23&lt;=180,$V$23*0.4&lt;65),65,IF(AND($V$23&gt;65,$V$23&lt;=180),$V$23*0.4,IF(AND($V$23&gt;180,$V$23&lt;=360),$V$23*0.3+18,IF(AND($V$23&gt;360,$V$23&lt;=660),$V$23*0.2+54,IF(AND($V$23&gt;660,$V$23&lt;=1000),$V$23*0.1+120,IF(AND($V$23&gt;1000,$V$23&lt;=1500),$V$23*0.05+170,245))))))),0)))))</f>
        <v>自動表示</v>
      </c>
      <c r="AA23" s="500"/>
      <c r="AB23" s="500"/>
      <c r="AC23" s="500"/>
      <c r="AD23" s="500" t="str">
        <f>IFERROR(IF(T23="－",0,IF($Z$23="自動表示","自動表示",$V$23-$Z$23)),"")</f>
        <v>自動表示</v>
      </c>
      <c r="AE23" s="500"/>
      <c r="AF23" s="500"/>
      <c r="AG23" s="537"/>
      <c r="AH23" s="20" t="e">
        <f>RANK(V23,($V$8,$V$13,$V$18,$V$23,$V$28),0)</f>
        <v>#N/A</v>
      </c>
    </row>
    <row r="24" spans="1:34" s="25" customFormat="1" ht="24.75" customHeight="1" x14ac:dyDescent="0.15">
      <c r="A24" s="567"/>
      <c r="B24" s="395"/>
      <c r="C24" s="396"/>
      <c r="D24" s="523"/>
      <c r="E24" s="524"/>
      <c r="F24" s="524"/>
      <c r="G24" s="524"/>
      <c r="H24" s="524"/>
      <c r="I24" s="524"/>
      <c r="J24" s="525"/>
      <c r="K24" s="530"/>
      <c r="L24" s="526"/>
      <c r="M24" s="525"/>
      <c r="N24" s="525"/>
      <c r="O24" s="525"/>
      <c r="P24" s="525"/>
      <c r="Q24" s="533"/>
      <c r="R24" s="504" t="s">
        <v>287</v>
      </c>
      <c r="S24" s="399"/>
      <c r="T24" s="399"/>
      <c r="U24" s="400"/>
      <c r="V24" s="507"/>
      <c r="W24" s="507"/>
      <c r="X24" s="507"/>
      <c r="Y24" s="507"/>
      <c r="Z24" s="508" t="str">
        <f>IF(OR($V$24="", $AD$24=""),"自動表示",$V$24-$AD$24)</f>
        <v>自動表示</v>
      </c>
      <c r="AA24" s="508"/>
      <c r="AB24" s="508"/>
      <c r="AC24" s="508"/>
      <c r="AD24" s="507"/>
      <c r="AE24" s="507"/>
      <c r="AF24" s="507"/>
      <c r="AG24" s="509"/>
      <c r="AH24" s="20"/>
    </row>
    <row r="25" spans="1:34" s="25" customFormat="1" ht="24.95" customHeight="1" x14ac:dyDescent="0.15">
      <c r="A25" s="567"/>
      <c r="B25" s="395"/>
      <c r="C25" s="396"/>
      <c r="D25" s="526"/>
      <c r="E25" s="525"/>
      <c r="F25" s="525"/>
      <c r="G25" s="525"/>
      <c r="H25" s="525"/>
      <c r="I25" s="525"/>
      <c r="J25" s="525"/>
      <c r="K25" s="530"/>
      <c r="L25" s="526"/>
      <c r="M25" s="525"/>
      <c r="N25" s="525"/>
      <c r="O25" s="525"/>
      <c r="P25" s="525"/>
      <c r="Q25" s="533"/>
      <c r="R25" s="505"/>
      <c r="S25" s="399"/>
      <c r="T25" s="399"/>
      <c r="U25" s="400"/>
      <c r="V25" s="409"/>
      <c r="W25" s="409"/>
      <c r="X25" s="409"/>
      <c r="Y25" s="409"/>
      <c r="Z25" s="410" t="str">
        <f>IF(OR($V$25="", $AD$25=""),"自動表示",$V$25-$AD$25)</f>
        <v>自動表示</v>
      </c>
      <c r="AA25" s="410"/>
      <c r="AB25" s="410"/>
      <c r="AC25" s="410"/>
      <c r="AD25" s="409"/>
      <c r="AE25" s="409"/>
      <c r="AF25" s="409"/>
      <c r="AG25" s="512"/>
      <c r="AH25" s="20"/>
    </row>
    <row r="26" spans="1:34" s="25" customFormat="1" ht="24.95" customHeight="1" thickBot="1" x14ac:dyDescent="0.2">
      <c r="A26" s="567"/>
      <c r="B26" s="395"/>
      <c r="C26" s="396"/>
      <c r="D26" s="527"/>
      <c r="E26" s="528"/>
      <c r="F26" s="528"/>
      <c r="G26" s="528"/>
      <c r="H26" s="528"/>
      <c r="I26" s="528"/>
      <c r="J26" s="528"/>
      <c r="K26" s="531"/>
      <c r="L26" s="527"/>
      <c r="M26" s="528"/>
      <c r="N26" s="528"/>
      <c r="O26" s="528"/>
      <c r="P26" s="528"/>
      <c r="Q26" s="534"/>
      <c r="R26" s="506"/>
      <c r="S26" s="399"/>
      <c r="T26" s="399"/>
      <c r="U26" s="400"/>
      <c r="V26" s="513"/>
      <c r="W26" s="514"/>
      <c r="X26" s="514"/>
      <c r="Y26" s="515"/>
      <c r="Z26" s="516" t="str">
        <f>IF(OR($V$26="", $AD$26=""),"自動表示",$V$26-$AD$26)</f>
        <v>自動表示</v>
      </c>
      <c r="AA26" s="517"/>
      <c r="AB26" s="517"/>
      <c r="AC26" s="518"/>
      <c r="AD26" s="513"/>
      <c r="AE26" s="514"/>
      <c r="AF26" s="514"/>
      <c r="AG26" s="519"/>
      <c r="AH26" s="20"/>
    </row>
    <row r="27" spans="1:34" s="25" customFormat="1" ht="24.95" customHeight="1" thickTop="1" thickBot="1" x14ac:dyDescent="0.2">
      <c r="A27" s="567"/>
      <c r="B27" s="397"/>
      <c r="C27" s="398"/>
      <c r="D27" s="401"/>
      <c r="E27" s="536"/>
      <c r="F27" s="536"/>
      <c r="G27" s="536"/>
      <c r="H27" s="536"/>
      <c r="I27" s="536"/>
      <c r="J27" s="402"/>
      <c r="K27" s="402"/>
      <c r="L27" s="402"/>
      <c r="M27" s="402"/>
      <c r="N27" s="402"/>
      <c r="O27" s="402"/>
      <c r="P27" s="402"/>
      <c r="Q27" s="403"/>
      <c r="R27" s="404" t="s">
        <v>286</v>
      </c>
      <c r="S27" s="405"/>
      <c r="T27" s="405"/>
      <c r="U27" s="406"/>
      <c r="V27" s="407">
        <f>$V$23+$V$24+$V$25+$V$26</f>
        <v>0</v>
      </c>
      <c r="W27" s="408"/>
      <c r="X27" s="408"/>
      <c r="Y27" s="408"/>
      <c r="Z27" s="407" t="str">
        <f>IF(AND($Z$23="自動表示",$Z$24="自動表示",$Z$25="自動表示",$Z$26="自動表示"),"自動表示",IF($Z$23="自動表示",0,$Z$23)+IF(Z24="自動表示",0,$Z$24)+IF($Z$25="自動表示",0,$Z$25)+IF($Z$26="自動表示",0,$Z$26))</f>
        <v>自動表示</v>
      </c>
      <c r="AA27" s="408"/>
      <c r="AB27" s="408"/>
      <c r="AC27" s="408"/>
      <c r="AD27" s="407" t="str">
        <f>IFERROR($AD$23+$AD$24+$AD$25+$AD$26,"自動表示")</f>
        <v>自動表示</v>
      </c>
      <c r="AE27" s="408"/>
      <c r="AF27" s="408"/>
      <c r="AG27" s="522"/>
      <c r="AH27" s="20"/>
    </row>
    <row r="28" spans="1:34" s="25" customFormat="1" ht="24.95" customHeight="1" thickTop="1" thickBot="1" x14ac:dyDescent="0.2">
      <c r="A28" s="567"/>
      <c r="B28" s="393"/>
      <c r="C28" s="394"/>
      <c r="D28" s="467"/>
      <c r="E28" s="247"/>
      <c r="F28" s="247"/>
      <c r="G28" s="247"/>
      <c r="H28" s="247"/>
      <c r="I28" s="247"/>
      <c r="J28" s="449"/>
      <c r="K28" s="529"/>
      <c r="L28" s="532"/>
      <c r="M28" s="449"/>
      <c r="N28" s="449"/>
      <c r="O28" s="449"/>
      <c r="P28" s="449"/>
      <c r="Q28" s="450"/>
      <c r="R28" s="510" t="s">
        <v>230</v>
      </c>
      <c r="S28" s="511"/>
      <c r="T28" s="520" t="str">
        <f>IF($V$28="","自動表示",IF($AH$28=1,"主",IF($AH$28=2,"従","－")))</f>
        <v>自動表示</v>
      </c>
      <c r="U28" s="521"/>
      <c r="V28" s="535"/>
      <c r="W28" s="535"/>
      <c r="X28" s="535"/>
      <c r="Y28" s="535"/>
      <c r="Z28" s="500" t="str">
        <f>IF(T28="－",0,IF($T$28="","自動表示",IF($T$28="主",IF($V$28="","自動表示",ROUND(IF($V$28&lt;268,$V$28,IF($V$28&lt;=400,$V$28*0.2+214,IF(AND($V$28&gt;400,$V$28&lt;=781),$V$28*0.3+174,408))),0)),IF($V$28="","自動表示",ROUND(IF($V$28&lt;=65,$V$28,IF(AND($V$28&gt;65,$V$28&lt;=180,$V$28*0.4&lt;65),65,IF(AND($V$28&gt;65,$V$28&lt;=180),$V$28*0.4,IF(AND($V$28&gt;180,$V$28&lt;=360),$V$28*0.3+18,IF(AND($V$28&gt;360,$V$28&lt;=660),$V$28*0.2+54,IF(AND($V$28&gt;660,$V$28&lt;=1000),$V$28*0.1+120,IF(AND($V$28&gt;1000,$V$28&lt;=1500),$V$28*0.05+170,245))))))),0)))))</f>
        <v>自動表示</v>
      </c>
      <c r="AA28" s="500"/>
      <c r="AB28" s="500"/>
      <c r="AC28" s="500"/>
      <c r="AD28" s="501" t="str">
        <f>IFERROR(IF(T28="－",0,IF($Z$28="自動表示","自動表示",$V$28-$Z$28)),0)</f>
        <v>自動表示</v>
      </c>
      <c r="AE28" s="502"/>
      <c r="AF28" s="502"/>
      <c r="AG28" s="503"/>
      <c r="AH28" s="20" t="e">
        <f>RANK(V28,($V$8,$V$13,$V$18,$V$23,$V$28),0)</f>
        <v>#N/A</v>
      </c>
    </row>
    <row r="29" spans="1:34" s="25" customFormat="1" ht="24.75" customHeight="1" x14ac:dyDescent="0.15">
      <c r="A29" s="567"/>
      <c r="B29" s="395"/>
      <c r="C29" s="396"/>
      <c r="D29" s="523"/>
      <c r="E29" s="524"/>
      <c r="F29" s="524"/>
      <c r="G29" s="524"/>
      <c r="H29" s="524"/>
      <c r="I29" s="524"/>
      <c r="J29" s="525"/>
      <c r="K29" s="530"/>
      <c r="L29" s="526"/>
      <c r="M29" s="525"/>
      <c r="N29" s="525"/>
      <c r="O29" s="525"/>
      <c r="P29" s="525"/>
      <c r="Q29" s="533"/>
      <c r="R29" s="504" t="s">
        <v>287</v>
      </c>
      <c r="S29" s="399"/>
      <c r="T29" s="399"/>
      <c r="U29" s="400"/>
      <c r="V29" s="507"/>
      <c r="W29" s="507"/>
      <c r="X29" s="507"/>
      <c r="Y29" s="507"/>
      <c r="Z29" s="508" t="str">
        <f>IF(OR($V$29="", $AD$29=""),"自動表示",$V$29-$AD$29)</f>
        <v>自動表示</v>
      </c>
      <c r="AA29" s="508"/>
      <c r="AB29" s="508"/>
      <c r="AC29" s="508"/>
      <c r="AD29" s="507"/>
      <c r="AE29" s="507"/>
      <c r="AF29" s="507"/>
      <c r="AG29" s="509"/>
      <c r="AH29" s="20"/>
    </row>
    <row r="30" spans="1:34" s="25" customFormat="1" ht="24.95" customHeight="1" x14ac:dyDescent="0.15">
      <c r="A30" s="567"/>
      <c r="B30" s="395"/>
      <c r="C30" s="396"/>
      <c r="D30" s="526"/>
      <c r="E30" s="525"/>
      <c r="F30" s="525"/>
      <c r="G30" s="525"/>
      <c r="H30" s="525"/>
      <c r="I30" s="525"/>
      <c r="J30" s="525"/>
      <c r="K30" s="530"/>
      <c r="L30" s="526"/>
      <c r="M30" s="525"/>
      <c r="N30" s="525"/>
      <c r="O30" s="525"/>
      <c r="P30" s="525"/>
      <c r="Q30" s="533"/>
      <c r="R30" s="505"/>
      <c r="S30" s="399"/>
      <c r="T30" s="399"/>
      <c r="U30" s="400"/>
      <c r="V30" s="409"/>
      <c r="W30" s="409"/>
      <c r="X30" s="409"/>
      <c r="Y30" s="409"/>
      <c r="Z30" s="410" t="str">
        <f>IF(OR($V$30="", $AD$30=""),"自動表示",$V$30-$AD$30)</f>
        <v>自動表示</v>
      </c>
      <c r="AA30" s="410"/>
      <c r="AB30" s="410"/>
      <c r="AC30" s="410"/>
      <c r="AD30" s="409"/>
      <c r="AE30" s="409"/>
      <c r="AF30" s="409"/>
      <c r="AG30" s="512"/>
      <c r="AH30" s="20"/>
    </row>
    <row r="31" spans="1:34" s="25" customFormat="1" ht="24.95" customHeight="1" thickBot="1" x14ac:dyDescent="0.2">
      <c r="A31" s="567"/>
      <c r="B31" s="395"/>
      <c r="C31" s="396"/>
      <c r="D31" s="527"/>
      <c r="E31" s="528"/>
      <c r="F31" s="528"/>
      <c r="G31" s="528"/>
      <c r="H31" s="528"/>
      <c r="I31" s="528"/>
      <c r="J31" s="528"/>
      <c r="K31" s="531"/>
      <c r="L31" s="527"/>
      <c r="M31" s="528"/>
      <c r="N31" s="528"/>
      <c r="O31" s="528"/>
      <c r="P31" s="528"/>
      <c r="Q31" s="534"/>
      <c r="R31" s="506"/>
      <c r="S31" s="399"/>
      <c r="T31" s="399"/>
      <c r="U31" s="400"/>
      <c r="V31" s="513"/>
      <c r="W31" s="514"/>
      <c r="X31" s="514"/>
      <c r="Y31" s="515"/>
      <c r="Z31" s="516" t="str">
        <f>IF(OR($V$31="", $AD$31=""),"自動表示",$V$31-$AD$31)</f>
        <v>自動表示</v>
      </c>
      <c r="AA31" s="517"/>
      <c r="AB31" s="517"/>
      <c r="AC31" s="518"/>
      <c r="AD31" s="513"/>
      <c r="AE31" s="514"/>
      <c r="AF31" s="514"/>
      <c r="AG31" s="519"/>
      <c r="AH31" s="20"/>
    </row>
    <row r="32" spans="1:34" s="25" customFormat="1" ht="24.95" customHeight="1" thickTop="1" thickBot="1" x14ac:dyDescent="0.2">
      <c r="A32" s="568"/>
      <c r="B32" s="397"/>
      <c r="C32" s="398"/>
      <c r="D32" s="401" t="str">
        <f>IF(J32="","","事由発生年月を回答→")</f>
        <v/>
      </c>
      <c r="E32" s="402"/>
      <c r="F32" s="402"/>
      <c r="G32" s="402"/>
      <c r="H32" s="402"/>
      <c r="I32" s="402"/>
      <c r="J32" s="402"/>
      <c r="K32" s="402"/>
      <c r="L32" s="402"/>
      <c r="M32" s="402"/>
      <c r="N32" s="402"/>
      <c r="O32" s="402"/>
      <c r="P32" s="402"/>
      <c r="Q32" s="403"/>
      <c r="R32" s="404" t="s">
        <v>286</v>
      </c>
      <c r="S32" s="405"/>
      <c r="T32" s="405"/>
      <c r="U32" s="406"/>
      <c r="V32" s="407">
        <f>$V$28+$V$29+$V$30+$V$31</f>
        <v>0</v>
      </c>
      <c r="W32" s="408"/>
      <c r="X32" s="408"/>
      <c r="Y32" s="408"/>
      <c r="Z32" s="407" t="str">
        <f>IF(AND($Z$28="自動表示",$Z$29="自動表示",$Z$30="自動表示",$Z$31="自動表示"),"自動表示",IF($Z$28="自動表示",0,$Z$28)+IF(Z29="自動表示",0,$Z$29)+IF($Z$30="自動表示",0,$Z$30)+IF($Z$31="自動表示",0,$Z$31))</f>
        <v>自動表示</v>
      </c>
      <c r="AA32" s="408"/>
      <c r="AB32" s="408"/>
      <c r="AC32" s="408"/>
      <c r="AD32" s="407" t="str">
        <f>IFERROR($AD$28+$AD$29+$AD$30+$AD$31,"自動表示")</f>
        <v>自動表示</v>
      </c>
      <c r="AE32" s="498"/>
      <c r="AF32" s="498"/>
      <c r="AG32" s="499"/>
      <c r="AH32" s="20"/>
    </row>
    <row r="33" spans="1:35" s="25" customFormat="1" ht="54" customHeight="1" thickTop="1" thickBot="1" x14ac:dyDescent="0.2">
      <c r="A33" s="485" t="s">
        <v>367</v>
      </c>
      <c r="B33" s="496" t="s">
        <v>13</v>
      </c>
      <c r="C33" s="497"/>
      <c r="D33" s="480" t="s">
        <v>11</v>
      </c>
      <c r="E33" s="481"/>
      <c r="F33" s="481"/>
      <c r="G33" s="481"/>
      <c r="H33" s="481"/>
      <c r="I33" s="481"/>
      <c r="J33" s="481"/>
      <c r="K33" s="81" t="s">
        <v>359</v>
      </c>
      <c r="L33" s="176" t="s">
        <v>223</v>
      </c>
      <c r="M33" s="481"/>
      <c r="N33" s="481"/>
      <c r="O33" s="481"/>
      <c r="P33" s="481"/>
      <c r="Q33" s="481"/>
      <c r="R33" s="480" t="s">
        <v>14</v>
      </c>
      <c r="S33" s="488"/>
      <c r="T33" s="489" t="s">
        <v>288</v>
      </c>
      <c r="U33" s="490"/>
      <c r="V33" s="491"/>
      <c r="W33" s="491"/>
      <c r="X33" s="491"/>
      <c r="Y33" s="492"/>
      <c r="Z33" s="493" t="s">
        <v>215</v>
      </c>
      <c r="AA33" s="494"/>
      <c r="AB33" s="480" t="s">
        <v>216</v>
      </c>
      <c r="AC33" s="481"/>
      <c r="AD33" s="495"/>
      <c r="AE33" s="480" t="s">
        <v>217</v>
      </c>
      <c r="AF33" s="481"/>
      <c r="AG33" s="482"/>
      <c r="AH33" s="20"/>
    </row>
    <row r="34" spans="1:35" s="25" customFormat="1" ht="21" customHeight="1" thickBot="1" x14ac:dyDescent="0.2">
      <c r="A34" s="486"/>
      <c r="B34" s="476"/>
      <c r="C34" s="477"/>
      <c r="D34" s="458"/>
      <c r="E34" s="458"/>
      <c r="F34" s="458"/>
      <c r="G34" s="458"/>
      <c r="H34" s="458"/>
      <c r="I34" s="458"/>
      <c r="J34" s="459"/>
      <c r="K34" s="460"/>
      <c r="L34" s="483"/>
      <c r="M34" s="484"/>
      <c r="N34" s="484"/>
      <c r="O34" s="484"/>
      <c r="P34" s="484"/>
      <c r="Q34" s="484"/>
      <c r="R34" s="464"/>
      <c r="S34" s="465"/>
      <c r="T34" s="467"/>
      <c r="U34" s="468"/>
      <c r="V34" s="469"/>
      <c r="W34" s="469"/>
      <c r="X34" s="469"/>
      <c r="Y34" s="394"/>
      <c r="Z34" s="454"/>
      <c r="AA34" s="466"/>
      <c r="AB34" s="472"/>
      <c r="AC34" s="473"/>
      <c r="AD34" s="474"/>
      <c r="AE34" s="454"/>
      <c r="AF34" s="455"/>
      <c r="AG34" s="456"/>
      <c r="AH34" s="20"/>
    </row>
    <row r="35" spans="1:35" s="25" customFormat="1" ht="21" customHeight="1" thickBot="1" x14ac:dyDescent="0.2">
      <c r="A35" s="486"/>
      <c r="B35" s="478"/>
      <c r="C35" s="479"/>
      <c r="D35" s="458"/>
      <c r="E35" s="458"/>
      <c r="F35" s="458"/>
      <c r="G35" s="458"/>
      <c r="H35" s="458"/>
      <c r="I35" s="458"/>
      <c r="J35" s="459"/>
      <c r="K35" s="461"/>
      <c r="L35" s="484"/>
      <c r="M35" s="484"/>
      <c r="N35" s="484"/>
      <c r="O35" s="484"/>
      <c r="P35" s="484"/>
      <c r="Q35" s="484"/>
      <c r="R35" s="457"/>
      <c r="S35" s="466"/>
      <c r="T35" s="470"/>
      <c r="U35" s="471"/>
      <c r="V35" s="471"/>
      <c r="W35" s="471"/>
      <c r="X35" s="471"/>
      <c r="Y35" s="398"/>
      <c r="Z35" s="457"/>
      <c r="AA35" s="466"/>
      <c r="AB35" s="475"/>
      <c r="AC35" s="473"/>
      <c r="AD35" s="474"/>
      <c r="AE35" s="457"/>
      <c r="AF35" s="455"/>
      <c r="AG35" s="456"/>
      <c r="AH35" s="20"/>
    </row>
    <row r="36" spans="1:35" s="25" customFormat="1" ht="21" customHeight="1" thickBot="1" x14ac:dyDescent="0.2">
      <c r="A36" s="486"/>
      <c r="B36" s="476"/>
      <c r="C36" s="477"/>
      <c r="D36" s="458"/>
      <c r="E36" s="458"/>
      <c r="F36" s="458"/>
      <c r="G36" s="458"/>
      <c r="H36" s="458"/>
      <c r="I36" s="458"/>
      <c r="J36" s="459"/>
      <c r="K36" s="460"/>
      <c r="L36" s="462"/>
      <c r="M36" s="463"/>
      <c r="N36" s="463"/>
      <c r="O36" s="463"/>
      <c r="P36" s="463"/>
      <c r="Q36" s="463"/>
      <c r="R36" s="464"/>
      <c r="S36" s="465"/>
      <c r="T36" s="467"/>
      <c r="U36" s="468"/>
      <c r="V36" s="469"/>
      <c r="W36" s="469"/>
      <c r="X36" s="469"/>
      <c r="Y36" s="394"/>
      <c r="Z36" s="454"/>
      <c r="AA36" s="466"/>
      <c r="AB36" s="472"/>
      <c r="AC36" s="473"/>
      <c r="AD36" s="474"/>
      <c r="AE36" s="454"/>
      <c r="AF36" s="455"/>
      <c r="AG36" s="456"/>
      <c r="AH36" s="20" t="str">
        <f>IF(AE36="未定","確定次第、吹田学生センターに連絡してください（連絡があるまで、選考対象外です。）。","")</f>
        <v/>
      </c>
    </row>
    <row r="37" spans="1:35" s="25" customFormat="1" ht="21" customHeight="1" thickBot="1" x14ac:dyDescent="0.2">
      <c r="A37" s="486"/>
      <c r="B37" s="478"/>
      <c r="C37" s="479"/>
      <c r="D37" s="458"/>
      <c r="E37" s="458"/>
      <c r="F37" s="458"/>
      <c r="G37" s="458"/>
      <c r="H37" s="458"/>
      <c r="I37" s="458"/>
      <c r="J37" s="459"/>
      <c r="K37" s="461"/>
      <c r="L37" s="463"/>
      <c r="M37" s="463"/>
      <c r="N37" s="463"/>
      <c r="O37" s="463"/>
      <c r="P37" s="463"/>
      <c r="Q37" s="463"/>
      <c r="R37" s="457"/>
      <c r="S37" s="466"/>
      <c r="T37" s="470"/>
      <c r="U37" s="471"/>
      <c r="V37" s="471"/>
      <c r="W37" s="471"/>
      <c r="X37" s="471"/>
      <c r="Y37" s="398"/>
      <c r="Z37" s="457"/>
      <c r="AA37" s="466"/>
      <c r="AB37" s="475"/>
      <c r="AC37" s="473"/>
      <c r="AD37" s="474"/>
      <c r="AE37" s="457"/>
      <c r="AF37" s="455"/>
      <c r="AG37" s="456"/>
      <c r="AH37" s="20"/>
    </row>
    <row r="38" spans="1:35" s="25" customFormat="1" ht="21" customHeight="1" thickBot="1" x14ac:dyDescent="0.2">
      <c r="A38" s="486"/>
      <c r="B38" s="476"/>
      <c r="C38" s="477"/>
      <c r="D38" s="458"/>
      <c r="E38" s="458"/>
      <c r="F38" s="458"/>
      <c r="G38" s="458"/>
      <c r="H38" s="458"/>
      <c r="I38" s="458"/>
      <c r="J38" s="459"/>
      <c r="K38" s="460"/>
      <c r="L38" s="462"/>
      <c r="M38" s="463"/>
      <c r="N38" s="463"/>
      <c r="O38" s="463"/>
      <c r="P38" s="463"/>
      <c r="Q38" s="463"/>
      <c r="R38" s="464"/>
      <c r="S38" s="465"/>
      <c r="T38" s="467"/>
      <c r="U38" s="468"/>
      <c r="V38" s="469"/>
      <c r="W38" s="469"/>
      <c r="X38" s="469"/>
      <c r="Y38" s="394"/>
      <c r="Z38" s="454"/>
      <c r="AA38" s="466"/>
      <c r="AB38" s="472"/>
      <c r="AC38" s="473"/>
      <c r="AD38" s="474"/>
      <c r="AE38" s="454"/>
      <c r="AF38" s="455"/>
      <c r="AG38" s="456"/>
      <c r="AH38" s="20"/>
      <c r="AI38" s="25" t="str">
        <f>IF(AE38="未定","確定次第、吹田学生センターに連絡してください（連絡があるまで、選考対象外です。）。","")</f>
        <v/>
      </c>
    </row>
    <row r="39" spans="1:35" s="25" customFormat="1" ht="21" customHeight="1" thickBot="1" x14ac:dyDescent="0.2">
      <c r="A39" s="487"/>
      <c r="B39" s="478"/>
      <c r="C39" s="479"/>
      <c r="D39" s="458"/>
      <c r="E39" s="458"/>
      <c r="F39" s="458"/>
      <c r="G39" s="458"/>
      <c r="H39" s="458"/>
      <c r="I39" s="458"/>
      <c r="J39" s="459"/>
      <c r="K39" s="461"/>
      <c r="L39" s="463"/>
      <c r="M39" s="463"/>
      <c r="N39" s="463"/>
      <c r="O39" s="463"/>
      <c r="P39" s="463"/>
      <c r="Q39" s="463"/>
      <c r="R39" s="457"/>
      <c r="S39" s="466"/>
      <c r="T39" s="470"/>
      <c r="U39" s="471"/>
      <c r="V39" s="471"/>
      <c r="W39" s="471"/>
      <c r="X39" s="471"/>
      <c r="Y39" s="398"/>
      <c r="Z39" s="457"/>
      <c r="AA39" s="466"/>
      <c r="AB39" s="475"/>
      <c r="AC39" s="473"/>
      <c r="AD39" s="474"/>
      <c r="AE39" s="457"/>
      <c r="AF39" s="455"/>
      <c r="AG39" s="456"/>
      <c r="AH39" s="20"/>
    </row>
    <row r="40" spans="1:35" s="25" customFormat="1" ht="21" customHeight="1" x14ac:dyDescent="0.15">
      <c r="A40" s="443" t="s">
        <v>15</v>
      </c>
      <c r="B40" s="445" t="s">
        <v>216</v>
      </c>
      <c r="C40" s="446"/>
      <c r="D40" s="446"/>
      <c r="E40" s="446"/>
      <c r="F40" s="448"/>
      <c r="G40" s="449"/>
      <c r="H40" s="449"/>
      <c r="I40" s="449"/>
      <c r="J40" s="450"/>
      <c r="K40" s="82"/>
      <c r="L40" s="82"/>
      <c r="M40" s="82"/>
      <c r="N40" s="82"/>
      <c r="O40" s="82"/>
      <c r="P40" s="82"/>
      <c r="AH40" s="20"/>
    </row>
    <row r="41" spans="1:35" s="25" customFormat="1" ht="21" customHeight="1" thickBot="1" x14ac:dyDescent="0.2">
      <c r="A41" s="444"/>
      <c r="B41" s="447"/>
      <c r="C41" s="447"/>
      <c r="D41" s="447"/>
      <c r="E41" s="447"/>
      <c r="F41" s="451"/>
      <c r="G41" s="452"/>
      <c r="H41" s="452"/>
      <c r="I41" s="452"/>
      <c r="J41" s="453"/>
      <c r="K41" s="82"/>
      <c r="L41" s="82"/>
      <c r="M41" s="82"/>
      <c r="N41" s="82"/>
      <c r="O41" s="82"/>
      <c r="P41" s="82"/>
      <c r="AH41" s="20"/>
    </row>
    <row r="42" spans="1:35" s="25" customFormat="1" ht="21" customHeight="1" x14ac:dyDescent="0.15">
      <c r="C42" s="83"/>
      <c r="D42" s="83"/>
      <c r="E42" s="83"/>
      <c r="F42" s="83"/>
      <c r="G42" s="83"/>
      <c r="H42" s="83"/>
      <c r="I42" s="83"/>
      <c r="J42" s="83"/>
      <c r="K42" s="83"/>
      <c r="L42" s="83"/>
      <c r="M42" s="83"/>
      <c r="N42" s="83"/>
      <c r="O42" s="83"/>
      <c r="P42" s="83"/>
      <c r="Q42" s="83"/>
      <c r="R42" s="83"/>
      <c r="S42" s="83"/>
      <c r="T42" s="83"/>
      <c r="U42" s="83"/>
      <c r="V42" s="83"/>
      <c r="W42" s="83"/>
      <c r="AH42" s="20"/>
    </row>
    <row r="43" spans="1:35" s="25" customFormat="1" ht="21" customHeight="1" thickBot="1" x14ac:dyDescent="0.2">
      <c r="B43" s="25" t="s">
        <v>373</v>
      </c>
      <c r="C43" s="83"/>
      <c r="D43" s="83"/>
      <c r="E43" s="83"/>
      <c r="F43" s="83"/>
      <c r="G43" s="83"/>
      <c r="H43" s="83"/>
      <c r="I43" s="83"/>
      <c r="J43" s="83"/>
      <c r="K43" s="83"/>
      <c r="L43" s="83"/>
      <c r="M43" s="83"/>
      <c r="N43" s="83"/>
      <c r="O43" s="83"/>
      <c r="P43" s="83"/>
      <c r="Q43" s="83"/>
      <c r="R43" s="83"/>
      <c r="S43" s="83"/>
      <c r="T43" s="83"/>
      <c r="U43" s="83"/>
      <c r="V43" s="83"/>
      <c r="W43" s="83"/>
      <c r="X43" s="84"/>
      <c r="Y43" s="84"/>
      <c r="Z43" s="84"/>
      <c r="AA43" s="84"/>
      <c r="AB43" s="85"/>
      <c r="AH43" s="20"/>
    </row>
    <row r="44" spans="1:35" s="25" customFormat="1" ht="27" customHeight="1" x14ac:dyDescent="0.15">
      <c r="A44" s="427" t="s">
        <v>231</v>
      </c>
      <c r="B44" s="430" t="s">
        <v>233</v>
      </c>
      <c r="C44" s="431"/>
      <c r="D44" s="431"/>
      <c r="E44" s="431"/>
      <c r="F44" s="431"/>
      <c r="G44" s="431"/>
      <c r="H44" s="431"/>
      <c r="I44" s="431"/>
      <c r="J44" s="431"/>
      <c r="K44" s="431"/>
      <c r="L44" s="432"/>
      <c r="M44" s="433"/>
      <c r="N44" s="433"/>
      <c r="O44" s="434"/>
      <c r="Q44" s="427" t="s">
        <v>232</v>
      </c>
      <c r="R44" s="430" t="s">
        <v>238</v>
      </c>
      <c r="S44" s="435"/>
      <c r="T44" s="435"/>
      <c r="U44" s="436"/>
      <c r="V44" s="436"/>
      <c r="W44" s="436"/>
      <c r="X44" s="436"/>
      <c r="Y44" s="436"/>
      <c r="Z44" s="436"/>
      <c r="AA44" s="436"/>
      <c r="AB44" s="436"/>
      <c r="AC44" s="436"/>
      <c r="AD44" s="432"/>
      <c r="AE44" s="433"/>
      <c r="AF44" s="433"/>
      <c r="AG44" s="434"/>
      <c r="AH44" s="20"/>
    </row>
    <row r="45" spans="1:35" s="25" customFormat="1" ht="27" customHeight="1" x14ac:dyDescent="0.15">
      <c r="A45" s="428"/>
      <c r="B45" s="422" t="s">
        <v>234</v>
      </c>
      <c r="C45" s="423"/>
      <c r="D45" s="423"/>
      <c r="E45" s="423"/>
      <c r="F45" s="423"/>
      <c r="G45" s="423"/>
      <c r="H45" s="423"/>
      <c r="I45" s="423"/>
      <c r="J45" s="423"/>
      <c r="K45" s="423"/>
      <c r="L45" s="424"/>
      <c r="M45" s="425"/>
      <c r="N45" s="425"/>
      <c r="O45" s="426"/>
      <c r="Q45" s="428"/>
      <c r="R45" s="422" t="s">
        <v>239</v>
      </c>
      <c r="S45" s="437"/>
      <c r="T45" s="437"/>
      <c r="U45" s="438"/>
      <c r="V45" s="438"/>
      <c r="W45" s="438"/>
      <c r="X45" s="438"/>
      <c r="Y45" s="438"/>
      <c r="Z45" s="438"/>
      <c r="AA45" s="438"/>
      <c r="AB45" s="438"/>
      <c r="AC45" s="438"/>
      <c r="AD45" s="424"/>
      <c r="AE45" s="425"/>
      <c r="AF45" s="425"/>
      <c r="AG45" s="426"/>
      <c r="AH45" s="20"/>
    </row>
    <row r="46" spans="1:35" s="25" customFormat="1" ht="27" customHeight="1" thickBot="1" x14ac:dyDescent="0.2">
      <c r="A46" s="428"/>
      <c r="B46" s="422" t="s">
        <v>235</v>
      </c>
      <c r="C46" s="423"/>
      <c r="D46" s="423"/>
      <c r="E46" s="423"/>
      <c r="F46" s="423"/>
      <c r="G46" s="423"/>
      <c r="H46" s="423"/>
      <c r="I46" s="423"/>
      <c r="J46" s="423"/>
      <c r="K46" s="423"/>
      <c r="L46" s="424"/>
      <c r="M46" s="425"/>
      <c r="N46" s="425"/>
      <c r="O46" s="426"/>
      <c r="Q46" s="429"/>
      <c r="R46" s="439" t="s">
        <v>240</v>
      </c>
      <c r="S46" s="441"/>
      <c r="T46" s="441"/>
      <c r="U46" s="442"/>
      <c r="V46" s="442"/>
      <c r="W46" s="442"/>
      <c r="X46" s="442"/>
      <c r="Y46" s="442"/>
      <c r="Z46" s="442"/>
      <c r="AA46" s="442"/>
      <c r="AB46" s="442"/>
      <c r="AC46" s="442"/>
      <c r="AD46" s="419"/>
      <c r="AE46" s="420"/>
      <c r="AF46" s="420"/>
      <c r="AG46" s="421"/>
      <c r="AH46" s="20"/>
    </row>
    <row r="47" spans="1:35" s="25" customFormat="1" ht="27" customHeight="1" x14ac:dyDescent="0.15">
      <c r="A47" s="428"/>
      <c r="B47" s="422" t="s">
        <v>236</v>
      </c>
      <c r="C47" s="423"/>
      <c r="D47" s="423"/>
      <c r="E47" s="423"/>
      <c r="F47" s="423"/>
      <c r="G47" s="423"/>
      <c r="H47" s="423"/>
      <c r="I47" s="423"/>
      <c r="J47" s="423"/>
      <c r="K47" s="423"/>
      <c r="L47" s="424"/>
      <c r="M47" s="425"/>
      <c r="N47" s="425"/>
      <c r="O47" s="426"/>
      <c r="AD47" s="20"/>
      <c r="AE47" s="20"/>
      <c r="AF47" s="20"/>
      <c r="AG47" s="20"/>
      <c r="AH47" s="20"/>
    </row>
    <row r="48" spans="1:35" s="25" customFormat="1" ht="27" customHeight="1" thickBot="1" x14ac:dyDescent="0.2">
      <c r="A48" s="429"/>
      <c r="B48" s="439" t="s">
        <v>237</v>
      </c>
      <c r="C48" s="440"/>
      <c r="D48" s="440"/>
      <c r="E48" s="440"/>
      <c r="F48" s="440"/>
      <c r="G48" s="440"/>
      <c r="H48" s="440"/>
      <c r="I48" s="440"/>
      <c r="J48" s="440"/>
      <c r="K48" s="440"/>
      <c r="L48" s="419"/>
      <c r="M48" s="420"/>
      <c r="N48" s="420"/>
      <c r="O48" s="421"/>
      <c r="AH48" s="20"/>
    </row>
    <row r="49" spans="34:34" s="25" customFormat="1" ht="21" customHeight="1" x14ac:dyDescent="0.15">
      <c r="AH49" s="20"/>
    </row>
  </sheetData>
  <sheetProtection algorithmName="SHA-512" hashValue="+uEHHVET7aURF1VnZiJUrEXMcize5k0nHunT9NuwQ4OT3Cv+yGrdZgJyOfa/0XemgnIONhpQBTg06Eb8GhtLgg==" saltValue="UFLJmpoJMTqF6rlawzSv2w==" spinCount="100000" sheet="1" objects="1" scenarios="1" formatCells="0"/>
  <dataConsolidate/>
  <mergeCells count="219">
    <mergeCell ref="A1:B1"/>
    <mergeCell ref="C1:D1"/>
    <mergeCell ref="E1:F1"/>
    <mergeCell ref="AC2:AE2"/>
    <mergeCell ref="AF2:AG2"/>
    <mergeCell ref="A5:C5"/>
    <mergeCell ref="D5:I5"/>
    <mergeCell ref="J5:L5"/>
    <mergeCell ref="U5:X5"/>
    <mergeCell ref="M5:T5"/>
    <mergeCell ref="A2:Z2"/>
    <mergeCell ref="Y5:Z5"/>
    <mergeCell ref="AB5:AE5"/>
    <mergeCell ref="A7:A32"/>
    <mergeCell ref="D7:J7"/>
    <mergeCell ref="L7:Q7"/>
    <mergeCell ref="R7:U7"/>
    <mergeCell ref="V7:Y7"/>
    <mergeCell ref="Z7:AC7"/>
    <mergeCell ref="AD7:AG7"/>
    <mergeCell ref="Z8:AC8"/>
    <mergeCell ref="AD8:AG8"/>
    <mergeCell ref="R9:R11"/>
    <mergeCell ref="S9:U9"/>
    <mergeCell ref="V9:Y9"/>
    <mergeCell ref="Z9:AC9"/>
    <mergeCell ref="AD9:AG9"/>
    <mergeCell ref="S10:U10"/>
    <mergeCell ref="V10:Y10"/>
    <mergeCell ref="Z10:AC10"/>
    <mergeCell ref="V8:Y8"/>
    <mergeCell ref="T8:U8"/>
    <mergeCell ref="Z12:AC12"/>
    <mergeCell ref="AD12:AG12"/>
    <mergeCell ref="D13:J16"/>
    <mergeCell ref="K13:K16"/>
    <mergeCell ref="L13:Q16"/>
    <mergeCell ref="AD15:AG15"/>
    <mergeCell ref="V13:Y13"/>
    <mergeCell ref="Z13:AC13"/>
    <mergeCell ref="AD10:AG10"/>
    <mergeCell ref="S11:U11"/>
    <mergeCell ref="V11:Y11"/>
    <mergeCell ref="Z11:AC11"/>
    <mergeCell ref="AD11:AG11"/>
    <mergeCell ref="D12:I12"/>
    <mergeCell ref="J12:K12"/>
    <mergeCell ref="L12:N12"/>
    <mergeCell ref="O12:Q12"/>
    <mergeCell ref="R12:U12"/>
    <mergeCell ref="D8:J11"/>
    <mergeCell ref="K8:K11"/>
    <mergeCell ref="L8:Q11"/>
    <mergeCell ref="V12:Y12"/>
    <mergeCell ref="AD13:AG13"/>
    <mergeCell ref="R8:S8"/>
    <mergeCell ref="R13:S13"/>
    <mergeCell ref="T13:U13"/>
    <mergeCell ref="AD17:AG17"/>
    <mergeCell ref="D18:J21"/>
    <mergeCell ref="K18:K21"/>
    <mergeCell ref="L18:Q21"/>
    <mergeCell ref="V18:Y18"/>
    <mergeCell ref="Z18:AC18"/>
    <mergeCell ref="S16:U16"/>
    <mergeCell ref="V16:Y16"/>
    <mergeCell ref="Z16:AC16"/>
    <mergeCell ref="AD16:AG16"/>
    <mergeCell ref="D17:I17"/>
    <mergeCell ref="J17:K17"/>
    <mergeCell ref="L17:N17"/>
    <mergeCell ref="O17:Q17"/>
    <mergeCell ref="R17:U17"/>
    <mergeCell ref="V17:Y17"/>
    <mergeCell ref="V21:Y21"/>
    <mergeCell ref="Z21:AC21"/>
    <mergeCell ref="AD21:AG21"/>
    <mergeCell ref="R14:R16"/>
    <mergeCell ref="S14:U14"/>
    <mergeCell ref="V14:Y14"/>
    <mergeCell ref="Z14:AC14"/>
    <mergeCell ref="AD14:AG14"/>
    <mergeCell ref="AD24:AG24"/>
    <mergeCell ref="S25:U25"/>
    <mergeCell ref="V25:Y25"/>
    <mergeCell ref="D22:Q22"/>
    <mergeCell ref="R22:U22"/>
    <mergeCell ref="V22:Y22"/>
    <mergeCell ref="Z22:AC22"/>
    <mergeCell ref="AD22:AG22"/>
    <mergeCell ref="AD18:AG18"/>
    <mergeCell ref="R19:R21"/>
    <mergeCell ref="S19:U19"/>
    <mergeCell ref="V19:Y19"/>
    <mergeCell ref="Z19:AC19"/>
    <mergeCell ref="AD19:AG19"/>
    <mergeCell ref="S20:U20"/>
    <mergeCell ref="V20:Y20"/>
    <mergeCell ref="Z20:AC20"/>
    <mergeCell ref="AD20:AG20"/>
    <mergeCell ref="R18:S18"/>
    <mergeCell ref="T18:U18"/>
    <mergeCell ref="T23:U23"/>
    <mergeCell ref="AD27:AG27"/>
    <mergeCell ref="D28:J31"/>
    <mergeCell ref="K28:K31"/>
    <mergeCell ref="L28:Q31"/>
    <mergeCell ref="V28:Y28"/>
    <mergeCell ref="Z25:AC25"/>
    <mergeCell ref="AD25:AG25"/>
    <mergeCell ref="S26:U26"/>
    <mergeCell ref="V26:Y26"/>
    <mergeCell ref="Z26:AC26"/>
    <mergeCell ref="AD26:AG26"/>
    <mergeCell ref="D23:J26"/>
    <mergeCell ref="K23:K26"/>
    <mergeCell ref="L23:Q26"/>
    <mergeCell ref="D27:Q27"/>
    <mergeCell ref="R27:U27"/>
    <mergeCell ref="R23:S23"/>
    <mergeCell ref="V23:Y23"/>
    <mergeCell ref="Z23:AC23"/>
    <mergeCell ref="AD23:AG23"/>
    <mergeCell ref="R24:R26"/>
    <mergeCell ref="S24:U24"/>
    <mergeCell ref="V24:Y24"/>
    <mergeCell ref="Z24:AC24"/>
    <mergeCell ref="AD32:AG32"/>
    <mergeCell ref="Z28:AC28"/>
    <mergeCell ref="AD28:AG28"/>
    <mergeCell ref="R29:R31"/>
    <mergeCell ref="S29:U29"/>
    <mergeCell ref="V29:Y29"/>
    <mergeCell ref="Z29:AC29"/>
    <mergeCell ref="AD29:AG29"/>
    <mergeCell ref="S30:U30"/>
    <mergeCell ref="V30:Y30"/>
    <mergeCell ref="Z30:AC30"/>
    <mergeCell ref="R28:S28"/>
    <mergeCell ref="AD30:AG30"/>
    <mergeCell ref="S31:U31"/>
    <mergeCell ref="V31:Y31"/>
    <mergeCell ref="Z31:AC31"/>
    <mergeCell ref="AD31:AG31"/>
    <mergeCell ref="V32:Y32"/>
    <mergeCell ref="Z32:AC32"/>
    <mergeCell ref="T28:U28"/>
    <mergeCell ref="AE33:AG33"/>
    <mergeCell ref="D34:J35"/>
    <mergeCell ref="K34:K35"/>
    <mergeCell ref="L34:Q35"/>
    <mergeCell ref="R34:S35"/>
    <mergeCell ref="T34:Y35"/>
    <mergeCell ref="Z34:AA35"/>
    <mergeCell ref="AB34:AD35"/>
    <mergeCell ref="A33:A39"/>
    <mergeCell ref="D33:J33"/>
    <mergeCell ref="L33:Q33"/>
    <mergeCell ref="R33:S33"/>
    <mergeCell ref="T33:Y33"/>
    <mergeCell ref="Z33:AA33"/>
    <mergeCell ref="D38:J39"/>
    <mergeCell ref="K38:K39"/>
    <mergeCell ref="L38:Q39"/>
    <mergeCell ref="AE38:AG39"/>
    <mergeCell ref="AB33:AD33"/>
    <mergeCell ref="B33:C33"/>
    <mergeCell ref="B40:E41"/>
    <mergeCell ref="F40:J41"/>
    <mergeCell ref="AE34:AG35"/>
    <mergeCell ref="D36:J37"/>
    <mergeCell ref="K36:K37"/>
    <mergeCell ref="L36:Q37"/>
    <mergeCell ref="R36:S37"/>
    <mergeCell ref="T36:Y37"/>
    <mergeCell ref="Z36:AA37"/>
    <mergeCell ref="AB36:AD37"/>
    <mergeCell ref="AE36:AG37"/>
    <mergeCell ref="R38:S39"/>
    <mergeCell ref="T38:Y39"/>
    <mergeCell ref="Z38:AA39"/>
    <mergeCell ref="AB38:AD39"/>
    <mergeCell ref="B34:C35"/>
    <mergeCell ref="B36:C37"/>
    <mergeCell ref="B38:C39"/>
    <mergeCell ref="B7:C7"/>
    <mergeCell ref="B8:C12"/>
    <mergeCell ref="B13:C17"/>
    <mergeCell ref="B18:C22"/>
    <mergeCell ref="B23:C27"/>
    <mergeCell ref="AD46:AG46"/>
    <mergeCell ref="B47:K47"/>
    <mergeCell ref="L47:O47"/>
    <mergeCell ref="A44:A48"/>
    <mergeCell ref="B44:K44"/>
    <mergeCell ref="L44:O44"/>
    <mergeCell ref="Q44:Q46"/>
    <mergeCell ref="R44:AC44"/>
    <mergeCell ref="AD44:AG44"/>
    <mergeCell ref="B45:K45"/>
    <mergeCell ref="L45:O45"/>
    <mergeCell ref="R45:AC45"/>
    <mergeCell ref="AD45:AG45"/>
    <mergeCell ref="B48:K48"/>
    <mergeCell ref="L48:O48"/>
    <mergeCell ref="B46:K46"/>
    <mergeCell ref="L46:O46"/>
    <mergeCell ref="R46:AC46"/>
    <mergeCell ref="A40:A41"/>
    <mergeCell ref="B28:C32"/>
    <mergeCell ref="S21:U21"/>
    <mergeCell ref="D32:Q32"/>
    <mergeCell ref="R32:U32"/>
    <mergeCell ref="V27:Y27"/>
    <mergeCell ref="Z27:AC27"/>
    <mergeCell ref="Z17:AC17"/>
    <mergeCell ref="S15:U15"/>
    <mergeCell ref="V15:Y15"/>
    <mergeCell ref="Z15:AC15"/>
  </mergeCells>
  <phoneticPr fontId="1"/>
  <conditionalFormatting sqref="D9:K9 D8:L8 V8:AG11 D34:Q39">
    <cfRule type="containsBlanks" dxfId="216" priority="115">
      <formula>LEN(TRIM(D8))=0</formula>
    </cfRule>
  </conditionalFormatting>
  <conditionalFormatting sqref="M5:N5 AD28:AG30 AD42:AG255 AE33:AH39 AD31">
    <cfRule type="containsText" dxfId="215" priority="114" operator="containsText" text="自動表示">
      <formula>NOT(ISERROR(SEARCH("自動表示",M5)))</formula>
    </cfRule>
  </conditionalFormatting>
  <conditionalFormatting sqref="R38:U38 R34:U34 R35:S35 R36:U36 R37:S37 R39:S39">
    <cfRule type="containsBlanks" dxfId="214" priority="113">
      <formula>LEN(TRIM(R34))=0</formula>
    </cfRule>
  </conditionalFormatting>
  <conditionalFormatting sqref="Z34:AA39">
    <cfRule type="containsBlanks" dxfId="213" priority="112">
      <formula>LEN(TRIM(Z34))=0</formula>
    </cfRule>
  </conditionalFormatting>
  <conditionalFormatting sqref="AB34:AG39">
    <cfRule type="containsBlanks" dxfId="212" priority="111">
      <formula>LEN(TRIM(AB34))=0</formula>
    </cfRule>
  </conditionalFormatting>
  <conditionalFormatting sqref="Y5 AA5">
    <cfRule type="containsBlanks" dxfId="211" priority="110">
      <formula>LEN(TRIM(Y5))=0</formula>
    </cfRule>
  </conditionalFormatting>
  <conditionalFormatting sqref="F40:I41">
    <cfRule type="containsBlanks" dxfId="210" priority="109">
      <formula>LEN(TRIM(F40))=0</formula>
    </cfRule>
  </conditionalFormatting>
  <conditionalFormatting sqref="L44:L48">
    <cfRule type="containsBlanks" dxfId="209" priority="116">
      <formula>LEN(TRIM(L44))=0</formula>
    </cfRule>
  </conditionalFormatting>
  <conditionalFormatting sqref="R8 T8">
    <cfRule type="containsBlanks" dxfId="208" priority="108">
      <formula>LEN(TRIM(R8))=0</formula>
    </cfRule>
  </conditionalFormatting>
  <conditionalFormatting sqref="Z8:AC8">
    <cfRule type="containsText" dxfId="207" priority="107" operator="containsText" text="自動表示">
      <formula>NOT(ISERROR(SEARCH("自動表示",Z8)))</formula>
    </cfRule>
  </conditionalFormatting>
  <conditionalFormatting sqref="AD8:AG8">
    <cfRule type="containsText" dxfId="206" priority="106" operator="containsText" text="自動表示">
      <formula>NOT(ISERROR(SEARCH("自動表示",AD8)))</formula>
    </cfRule>
  </conditionalFormatting>
  <conditionalFormatting sqref="Z9:AC9">
    <cfRule type="containsText" dxfId="205" priority="105" operator="containsText" text="自動表示">
      <formula>NOT(ISERROR(SEARCH("自動表示",Z9)))</formula>
    </cfRule>
  </conditionalFormatting>
  <conditionalFormatting sqref="Z10:AC11">
    <cfRule type="containsText" dxfId="204" priority="104" operator="containsText" text="自動表示">
      <formula>NOT(ISERROR(SEARCH("自動表示",Z10)))</formula>
    </cfRule>
  </conditionalFormatting>
  <conditionalFormatting sqref="O12:Q12">
    <cfRule type="notContainsBlanks" priority="117" stopIfTrue="1">
      <formula>LEN(TRIM(O12))&gt;0</formula>
    </cfRule>
    <cfRule type="expression" dxfId="203" priority="118">
      <formula>$L12="事由発生年月を回答→"</formula>
    </cfRule>
  </conditionalFormatting>
  <conditionalFormatting sqref="J12:K12">
    <cfRule type="containsBlanks" dxfId="202" priority="103">
      <formula>LEN(TRIM(J12))=0</formula>
    </cfRule>
  </conditionalFormatting>
  <conditionalFormatting sqref="V8:Y8">
    <cfRule type="expression" dxfId="201" priority="102">
      <formula>$T8=""</formula>
    </cfRule>
  </conditionalFormatting>
  <conditionalFormatting sqref="D13:J14 V13:Y13 Z14:AC15 Z16">
    <cfRule type="containsBlanks" dxfId="200" priority="99">
      <formula>LEN(TRIM(D13))=0</formula>
    </cfRule>
  </conditionalFormatting>
  <conditionalFormatting sqref="Z14:AC14">
    <cfRule type="containsText" dxfId="199" priority="98" operator="containsText" text="自動表示">
      <formula>NOT(ISERROR(SEARCH("自動表示",Z14)))</formula>
    </cfRule>
  </conditionalFormatting>
  <conditionalFormatting sqref="Z15:AC15 Z16">
    <cfRule type="containsText" dxfId="198" priority="97" operator="containsText" text="自動表示">
      <formula>NOT(ISERROR(SEARCH("自動表示",Z15)))</formula>
    </cfRule>
  </conditionalFormatting>
  <conditionalFormatting sqref="V13:Y13">
    <cfRule type="expression" dxfId="197" priority="95">
      <formula>$T13=""</formula>
    </cfRule>
  </conditionalFormatting>
  <conditionalFormatting sqref="V14:Y14">
    <cfRule type="containsBlanks" dxfId="196" priority="94">
      <formula>LEN(TRIM(V14))=0</formula>
    </cfRule>
  </conditionalFormatting>
  <conditionalFormatting sqref="V15:Y15 V16">
    <cfRule type="containsBlanks" dxfId="195" priority="92">
      <formula>LEN(TRIM(V15))=0</formula>
    </cfRule>
  </conditionalFormatting>
  <conditionalFormatting sqref="AD14:AG14">
    <cfRule type="containsBlanks" dxfId="194" priority="90">
      <formula>LEN(TRIM(AD14))=0</formula>
    </cfRule>
  </conditionalFormatting>
  <conditionalFormatting sqref="AD15:AG16">
    <cfRule type="containsBlanks" dxfId="193" priority="88">
      <formula>LEN(TRIM(AD15))=0</formula>
    </cfRule>
  </conditionalFormatting>
  <conditionalFormatting sqref="AD44">
    <cfRule type="containsBlanks" dxfId="192" priority="86">
      <formula>LEN(TRIM(AD44))=0</formula>
    </cfRule>
  </conditionalFormatting>
  <conditionalFormatting sqref="AD45">
    <cfRule type="containsBlanks" dxfId="191" priority="85">
      <formula>LEN(TRIM(AD45))=0</formula>
    </cfRule>
  </conditionalFormatting>
  <conditionalFormatting sqref="AD46">
    <cfRule type="containsBlanks" dxfId="190" priority="84">
      <formula>LEN(TRIM(AD46))=0</formula>
    </cfRule>
  </conditionalFormatting>
  <conditionalFormatting sqref="D18:J19 V18:AG20 V21 Z21 AD21">
    <cfRule type="containsBlanks" dxfId="189" priority="83">
      <formula>LEN(TRIM(D18))=0</formula>
    </cfRule>
  </conditionalFormatting>
  <conditionalFormatting sqref="Z18:AC18">
    <cfRule type="containsText" dxfId="188" priority="82" operator="containsText" text="自動表示">
      <formula>NOT(ISERROR(SEARCH("自動表示",Z18)))</formula>
    </cfRule>
  </conditionalFormatting>
  <conditionalFormatting sqref="AD18:AG18">
    <cfRule type="containsText" dxfId="187" priority="81" operator="containsText" text="自動表示">
      <formula>NOT(ISERROR(SEARCH("自動表示",AD18)))</formula>
    </cfRule>
  </conditionalFormatting>
  <conditionalFormatting sqref="Z19:AC19">
    <cfRule type="containsText" dxfId="186" priority="80" operator="containsText" text="自動表示">
      <formula>NOT(ISERROR(SEARCH("自動表示",Z19)))</formula>
    </cfRule>
  </conditionalFormatting>
  <conditionalFormatting sqref="Z20:AC20 Z21">
    <cfRule type="containsText" dxfId="185" priority="79" operator="containsText" text="自動表示">
      <formula>NOT(ISERROR(SEARCH("自動表示",Z20)))</formula>
    </cfRule>
  </conditionalFormatting>
  <conditionalFormatting sqref="D23:J24 V23:AC23 Z24:AC25 Z26">
    <cfRule type="containsBlanks" dxfId="184" priority="73">
      <formula>LEN(TRIM(D23))=0</formula>
    </cfRule>
  </conditionalFormatting>
  <conditionalFormatting sqref="Z23:AC23">
    <cfRule type="containsText" dxfId="183" priority="72" operator="containsText" text="自動表示">
      <formula>NOT(ISERROR(SEARCH("自動表示",Z23)))</formula>
    </cfRule>
  </conditionalFormatting>
  <conditionalFormatting sqref="Z24:AC24">
    <cfRule type="containsText" dxfId="182" priority="71" operator="containsText" text="自動表示">
      <formula>NOT(ISERROR(SEARCH("自動表示",Z24)))</formula>
    </cfRule>
  </conditionalFormatting>
  <conditionalFormatting sqref="Z25:AC25 Z26">
    <cfRule type="containsText" dxfId="181" priority="70" operator="containsText" text="自動表示">
      <formula>NOT(ISERROR(SEARCH("自動表示",Z25)))</formula>
    </cfRule>
  </conditionalFormatting>
  <conditionalFormatting sqref="V24:Y24">
    <cfRule type="containsBlanks" dxfId="180" priority="68">
      <formula>LEN(TRIM(V24))=0</formula>
    </cfRule>
  </conditionalFormatting>
  <conditionalFormatting sqref="V25:Y25 V26">
    <cfRule type="containsBlanks" dxfId="179" priority="66">
      <formula>LEN(TRIM(V25))=0</formula>
    </cfRule>
  </conditionalFormatting>
  <conditionalFormatting sqref="AD24:AG24">
    <cfRule type="containsBlanks" dxfId="178" priority="64">
      <formula>LEN(TRIM(AD24))=0</formula>
    </cfRule>
  </conditionalFormatting>
  <conditionalFormatting sqref="AD25:AG25 AD26">
    <cfRule type="containsBlanks" dxfId="177" priority="62">
      <formula>LEN(TRIM(AD25))=0</formula>
    </cfRule>
  </conditionalFormatting>
  <conditionalFormatting sqref="D28:J29 V28:AC28 Z29:AC30 Z31">
    <cfRule type="containsBlanks" dxfId="176" priority="60">
      <formula>LEN(TRIM(D28))=0</formula>
    </cfRule>
  </conditionalFormatting>
  <conditionalFormatting sqref="Z28:AC28">
    <cfRule type="containsText" dxfId="175" priority="59" operator="containsText" text="自動表示">
      <formula>NOT(ISERROR(SEARCH("自動表示",Z28)))</formula>
    </cfRule>
  </conditionalFormatting>
  <conditionalFormatting sqref="Z29:AC29">
    <cfRule type="containsText" dxfId="174" priority="58" operator="containsText" text="自動表示">
      <formula>NOT(ISERROR(SEARCH("自動表示",Z29)))</formula>
    </cfRule>
  </conditionalFormatting>
  <conditionalFormatting sqref="Z30:AC30 Z31">
    <cfRule type="containsText" dxfId="173" priority="57" operator="containsText" text="自動表示">
      <formula>NOT(ISERROR(SEARCH("自動表示",Z30)))</formula>
    </cfRule>
  </conditionalFormatting>
  <conditionalFormatting sqref="V29:Y29">
    <cfRule type="containsBlanks" dxfId="172" priority="55">
      <formula>LEN(TRIM(V29))=0</formula>
    </cfRule>
  </conditionalFormatting>
  <conditionalFormatting sqref="V30:Y30 V31">
    <cfRule type="containsBlanks" dxfId="171" priority="53">
      <formula>LEN(TRIM(V30))=0</formula>
    </cfRule>
  </conditionalFormatting>
  <conditionalFormatting sqref="AD29:AG29">
    <cfRule type="containsBlanks" dxfId="170" priority="51">
      <formula>LEN(TRIM(AD29))=0</formula>
    </cfRule>
  </conditionalFormatting>
  <conditionalFormatting sqref="AD30:AG30 AD31">
    <cfRule type="containsBlanks" dxfId="169" priority="49">
      <formula>LEN(TRIM(AD30))=0</formula>
    </cfRule>
  </conditionalFormatting>
  <conditionalFormatting sqref="Z13:AC13">
    <cfRule type="containsBlanks" dxfId="168" priority="47">
      <formula>LEN(TRIM(Z13))=0</formula>
    </cfRule>
  </conditionalFormatting>
  <conditionalFormatting sqref="Z13:AC13">
    <cfRule type="containsText" dxfId="167" priority="46" operator="containsText" text="自動表示">
      <formula>NOT(ISERROR(SEARCH("自動表示",Z13)))</formula>
    </cfRule>
  </conditionalFormatting>
  <conditionalFormatting sqref="AD13:AG13">
    <cfRule type="containsBlanks" dxfId="166" priority="45">
      <formula>LEN(TRIM(AD13))=0</formula>
    </cfRule>
  </conditionalFormatting>
  <conditionalFormatting sqref="AD13:AG13">
    <cfRule type="containsText" dxfId="165" priority="44" operator="containsText" text="自動表示">
      <formula>NOT(ISERROR(SEARCH("自動表示",AD13)))</formula>
    </cfRule>
  </conditionalFormatting>
  <conditionalFormatting sqref="B18:B32">
    <cfRule type="containsBlanks" dxfId="164" priority="39">
      <formula>LEN(TRIM(B18))=0</formula>
    </cfRule>
  </conditionalFormatting>
  <conditionalFormatting sqref="AE34:AG39">
    <cfRule type="containsText" dxfId="163" priority="38" operator="containsText" text="未定">
      <formula>NOT(ISERROR(SEARCH("未定",AE34)))</formula>
    </cfRule>
  </conditionalFormatting>
  <conditionalFormatting sqref="D5:E5">
    <cfRule type="containsText" dxfId="162" priority="37" operator="containsText" text="自動表示">
      <formula>NOT(ISERROR(SEARCH("自動表示",D5)))</formula>
    </cfRule>
  </conditionalFormatting>
  <conditionalFormatting sqref="AD23:AG23">
    <cfRule type="containsText" dxfId="161" priority="34" operator="containsText" text="自動表示">
      <formula>NOT(ISERROR(SEARCH("自動表示",AD23)))</formula>
    </cfRule>
    <cfRule type="containsBlanks" dxfId="160" priority="36">
      <formula>LEN(TRIM(AD23))=0</formula>
    </cfRule>
  </conditionalFormatting>
  <conditionalFormatting sqref="AD28:AG28">
    <cfRule type="containsText" dxfId="159" priority="35" operator="containsText" text="自動表示">
      <formula>NOT(ISERROR(SEARCH("自動表示",AD28)))</formula>
    </cfRule>
  </conditionalFormatting>
  <conditionalFormatting sqref="S9:U11">
    <cfRule type="containsBlanks" dxfId="158" priority="33">
      <formula>LEN(TRIM(S9))=0</formula>
    </cfRule>
  </conditionalFormatting>
  <conditionalFormatting sqref="L13">
    <cfRule type="containsBlanks" dxfId="157" priority="28">
      <formula>LEN(TRIM(L13))=0</formula>
    </cfRule>
  </conditionalFormatting>
  <conditionalFormatting sqref="L18">
    <cfRule type="containsBlanks" dxfId="156" priority="27">
      <formula>LEN(TRIM(L18))=0</formula>
    </cfRule>
  </conditionalFormatting>
  <conditionalFormatting sqref="L23">
    <cfRule type="containsBlanks" dxfId="155" priority="26">
      <formula>LEN(TRIM(L23))=0</formula>
    </cfRule>
  </conditionalFormatting>
  <conditionalFormatting sqref="L28">
    <cfRule type="containsBlanks" dxfId="154" priority="25">
      <formula>LEN(TRIM(L28))=0</formula>
    </cfRule>
  </conditionalFormatting>
  <conditionalFormatting sqref="O17:Q17">
    <cfRule type="notContainsBlanks" priority="22" stopIfTrue="1">
      <formula>LEN(TRIM(O17))&gt;0</formula>
    </cfRule>
    <cfRule type="expression" dxfId="153" priority="23">
      <formula>$L17="事由発生年月を回答→"</formula>
    </cfRule>
  </conditionalFormatting>
  <conditionalFormatting sqref="AF5:AG5">
    <cfRule type="containsBlanks" dxfId="152" priority="21">
      <formula>LEN(TRIM(AF5))=0</formula>
    </cfRule>
  </conditionalFormatting>
  <conditionalFormatting sqref="K13:K14">
    <cfRule type="containsBlanks" dxfId="151" priority="20">
      <formula>LEN(TRIM(K13))=0</formula>
    </cfRule>
  </conditionalFormatting>
  <conditionalFormatting sqref="K18:K19">
    <cfRule type="containsBlanks" dxfId="150" priority="19">
      <formula>LEN(TRIM(K18))=0</formula>
    </cfRule>
  </conditionalFormatting>
  <conditionalFormatting sqref="K28:K29">
    <cfRule type="containsBlanks" dxfId="149" priority="18">
      <formula>LEN(TRIM(K28))=0</formula>
    </cfRule>
  </conditionalFormatting>
  <conditionalFormatting sqref="K23:K24">
    <cfRule type="containsBlanks" dxfId="148" priority="17">
      <formula>LEN(TRIM(K23))=0</formula>
    </cfRule>
  </conditionalFormatting>
  <conditionalFormatting sqref="S29:U31 S24:U26 S19:U21 S14:U16">
    <cfRule type="containsBlanks" dxfId="147" priority="16">
      <formula>LEN(TRIM(S14))=0</formula>
    </cfRule>
  </conditionalFormatting>
  <conditionalFormatting sqref="R13">
    <cfRule type="containsBlanks" dxfId="146" priority="15">
      <formula>LEN(TRIM(R13))=0</formula>
    </cfRule>
  </conditionalFormatting>
  <conditionalFormatting sqref="R18">
    <cfRule type="containsBlanks" dxfId="145" priority="14">
      <formula>LEN(TRIM(R18))=0</formula>
    </cfRule>
  </conditionalFormatting>
  <conditionalFormatting sqref="R23">
    <cfRule type="containsBlanks" dxfId="144" priority="13">
      <formula>LEN(TRIM(R23))=0</formula>
    </cfRule>
  </conditionalFormatting>
  <conditionalFormatting sqref="R28">
    <cfRule type="containsBlanks" dxfId="143" priority="12">
      <formula>LEN(TRIM(R28))=0</formula>
    </cfRule>
  </conditionalFormatting>
  <conditionalFormatting sqref="T13">
    <cfRule type="containsBlanks" dxfId="142" priority="8">
      <formula>LEN(TRIM(T13))=0</formula>
    </cfRule>
  </conditionalFormatting>
  <conditionalFormatting sqref="T18">
    <cfRule type="containsBlanks" dxfId="141" priority="7">
      <formula>LEN(TRIM(T18))=0</formula>
    </cfRule>
  </conditionalFormatting>
  <conditionalFormatting sqref="T23">
    <cfRule type="containsBlanks" dxfId="140" priority="6">
      <formula>LEN(TRIM(T23))=0</formula>
    </cfRule>
  </conditionalFormatting>
  <conditionalFormatting sqref="T28">
    <cfRule type="containsBlanks" dxfId="139" priority="5">
      <formula>LEN(TRIM(T28))=0</formula>
    </cfRule>
  </conditionalFormatting>
  <conditionalFormatting sqref="T23:U23 T18:U18 T8:U8 T13:U13">
    <cfRule type="containsText" dxfId="138" priority="4" operator="containsText" text="自動表示">
      <formula>NOT(ISERROR(SEARCH("自動表示",T8)))</formula>
    </cfRule>
  </conditionalFormatting>
  <conditionalFormatting sqref="T28:U28">
    <cfRule type="containsText" dxfId="137" priority="3" operator="containsText" text="自動表示">
      <formula>NOT(ISERROR(SEARCH("自動表示",T28)))</formula>
    </cfRule>
  </conditionalFormatting>
  <conditionalFormatting sqref="B34:B39">
    <cfRule type="containsBlanks" dxfId="136" priority="2">
      <formula>LEN(TRIM(B34))=0</formula>
    </cfRule>
  </conditionalFormatting>
  <conditionalFormatting sqref="J17:K17">
    <cfRule type="containsBlanks" dxfId="135" priority="1">
      <formula>LEN(TRIM(J17))=0</formula>
    </cfRule>
  </conditionalFormatting>
  <dataValidations xWindow="376" yWindow="737" count="24">
    <dataValidation imeMode="halfAlpha" allowBlank="1" showInputMessage="1" showErrorMessage="1" promptTitle="年齢" prompt="4月時点の年齢を記入。" sqref="K34:K39" xr:uid="{5AC1312C-5CA4-4DD4-A77C-7771FAC28D1D}"/>
    <dataValidation imeMode="halfAlpha" allowBlank="1" showInputMessage="1" showErrorMessage="1" promptTitle="年齢" prompt="４月時点の年齢を記入。" sqref="K8:K11 K13:K16 K18:K21 K28:K31 K23:K26" xr:uid="{2E55ECB6-23A4-441F-B36B-BA9FB782CBB8}"/>
    <dataValidation imeMode="halfAlpha" allowBlank="1" showInputMessage="1" showErrorMessage="1" promptTitle="生別等の発生年月" prompt="DDDD/YYの形式で入力してください。_x000a_例）2023/04" sqref="O17:Q17 O12:Q12" xr:uid="{78866F9A-1E4A-4786-B2EA-D7AB61F26FB6}"/>
    <dataValidation allowBlank="1" showInputMessage="1" showErrorMessage="1" promptTitle="学校名" prompt="幼稚園・保育園の場合は記入不要。" sqref="L33:Q33" xr:uid="{F5D0F92B-EB70-449C-8376-0185D8E13311}"/>
    <dataValidation allowBlank="1" showInputMessage="1" showErrorMessage="1" promptTitle="両親・祖父母等" prompt="両親・祖父母等の情報を記入してください。" sqref="A7:A32" xr:uid="{FA0341D8-49E9-4F30-BF12-0BE9FE83787D}"/>
    <dataValidation imeMode="halfAlpha" allowBlank="1" showInputMessage="1" showErrorMessage="1" promptTitle="給与以外の所得" prompt="確定申告書の「所得金額」を記入してください。_x000a__x000a_所得金額がマイナスの場合は、０（ゼロ）としてください。" sqref="AD9:AG11 AD14:AG16 AD19:AG21 AD24:AG26 AD29:AG31" xr:uid="{7F665E66-69FE-4974-B2AE-E3DA2F04F766}"/>
    <dataValidation allowBlank="1" showInputMessage="1" showErrorMessage="1" promptTitle="種別（給与以外）" prompt="確定申告書にある収入所得です。_x000a_右から種別を選択してください。" sqref="R9:R11 R14:R16 R19:R21 R24:R26 R29:R31" xr:uid="{DD0DCFE5-2680-4C90-A008-16F7726C5B52}"/>
    <dataValidation type="list" allowBlank="1" showInputMessage="1" showErrorMessage="1" promptTitle="確定・未定" prompt="「未定」を選択した場合、確定後、必ず吹田学生センターに報告してください。確定の連絡があるまでは、選考の対象になりません。" sqref="AE34:AG39" xr:uid="{22BB3733-57EF-49C1-8C31-5CBE7DC0A754}">
      <formula1>"確定,未定"</formula1>
    </dataValidation>
    <dataValidation type="list" allowBlank="1" showInputMessage="1" showErrorMessage="1" promptTitle="種別（給与以外）" prompt="確定申告書にある種類から、該当のものを選択してください。_x000a__x000a_※配当、雑（業務／その他）、総合譲渡、一時等、選択肢にないものは「他」を選択してください。" sqref="S9:T11 S14:T16 S24:T26 S19:T21 S29:T31" xr:uid="{41EC7219-B622-46B8-A818-68E73C7198C0}">
      <formula1>"事業（営業等）,事業（農業）,不動産,配当,公的年金等,他"</formula1>
    </dataValidation>
    <dataValidation allowBlank="1" showInputMessage="1" showErrorMessage="1" errorTitle="あかん" sqref="AK4 AK9 AK7" xr:uid="{466B316D-1DD8-4FBF-A107-B870B07AF2A1}"/>
    <dataValidation type="whole" allowBlank="1" showInputMessage="1" showErrorMessage="1" errorTitle="生計維持" error="主従は各１名を設定してください。" sqref="AJ6" xr:uid="{97CC5568-4F50-4BEB-BB8B-8AA8A9A78392}">
      <formula1>0</formula1>
      <formula2>0</formula2>
    </dataValidation>
    <dataValidation type="whole" allowBlank="1" showInputMessage="1" showErrorMessage="1" errorTitle="生計維持" error="主従は各１名を設定してください。" sqref="AJ9 AJ4 AJ7" xr:uid="{4E67418F-CE73-436F-B626-2396006B66BA}">
      <formula1>0</formula1>
      <formula2>1</formula2>
    </dataValidation>
    <dataValidation imeMode="halfAlpha" allowBlank="1" showInputMessage="1" showErrorMessage="1" promptTitle="給与以外の収入" prompt="確定申告書の「収入金額」を記入してください。" sqref="W24:Y25 V9:Y11 W14:Y15 W19:Y20 V14:V16 V19:V21 V24:V26 V29:V31 W29:Y30" xr:uid="{A1D42E72-DD73-4BCC-8B86-BC855569D076}"/>
    <dataValidation allowBlank="1" showInputMessage="1" showErrorMessage="1" promptTitle="職業等" prompt="会社員、パート、食品小売業、小学校教諭、アパート経営等、具体的に記入してください。" sqref="L18:Q18 L8:Q8 L13:Q13 L23:Q23 L28:Q28" xr:uid="{12612910-7491-456F-88D1-28A8FBEA845C}"/>
    <dataValidation type="list" allowBlank="1" showInputMessage="1" showErrorMessage="1" promptTitle="種別（給与）" prompt="勤務先の源泉徴収票を受けている収入（給与収入）です。_x000a__x000a_【注意】_x000a_自営業の場合（事業収入）は、この欄には記入しないでください（下欄）。" sqref="R23 R13 R18 R28 R8" xr:uid="{E324A83D-CBEE-40CC-B7CB-E7028B6130E4}">
      <formula1>"給与"</formula1>
    </dataValidation>
    <dataValidation imeMode="halfAlpha" allowBlank="1" showInputMessage="1" showErrorMessage="1" promptTitle="給与収入" prompt="源泉徴収票の「支払金額」を記入してください。_x000a_源泉徴収票が複数ある場合は、合算してください。" sqref="V13:Y13 V8:Y8 V23:Y23 V18:Y18 V28:Y28" xr:uid="{F3952C1B-43E6-437E-B428-385965249B9D}"/>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F5:AG5 Y5 AA5" xr:uid="{F50E1BBA-5254-4602-82B1-8BABB0CEB469}"/>
    <dataValidation type="list" allowBlank="1" showInputMessage="1" showErrorMessage="1" sqref="L44:L48 AD44:AD46" xr:uid="{83513D71-6FE6-400E-9F15-178D8CE1E43D}">
      <formula1>"○"</formula1>
    </dataValidation>
    <dataValidation imeMode="halfAlpha" allowBlank="1" showInputMessage="1" showErrorMessage="1" sqref="AD28:AG28 V27 AD8:AG8 Z8:AC11 AD12 AA13:AC15 AD18:AG18 V22 AA18:AC20 AD23:AG23 AA23:AC25 AD13:AG13 V32 AA28:AC30 Z12:Z32 AD32 AD27 V12 AD17 V17 AD22" xr:uid="{9C5D89B0-85D8-4A64-BA69-BD1230EEB7EE}"/>
    <dataValidation type="list" allowBlank="1" showInputMessage="1" showErrorMessage="1" sqref="T38:U38 T34:U34 T36:U36" xr:uid="{CA7A30B6-1A93-478E-986D-346F569D1182}">
      <formula1>"小学校,中学校,高校,高専,専修（高等）,専修（専門）,大学"</formula1>
    </dataValidation>
    <dataValidation type="list" allowBlank="1" showInputMessage="1" showErrorMessage="1" sqref="R34:S39" xr:uid="{9A6E9CCB-C7DA-4D1E-AE3B-0E4A56431F11}">
      <formula1>"国公立,私立"</formula1>
    </dataValidation>
    <dataValidation type="list" allowBlank="1" showInputMessage="1" showErrorMessage="1" sqref="F40 AB34 AB36 AB38"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T28:U28 T13:U13 T8:U8 T18:U18 T23:U23" xr:uid="{78866564-DF7C-417E-A00F-DA3ABF3A68A5}"/>
    <dataValidation type="list" allowBlank="1" showInputMessage="1" showErrorMessage="1" promptTitle="生別等" prompt="該当する場合のみ、リストから選択してください。" sqref="J12:K12 J17:K17" xr:uid="{37BEC719-70E9-420E-8E82-5C73C57FA4F5}">
      <formula1>"生別,死別,無職"</formula1>
    </dataValidation>
  </dataValidations>
  <printOptions horizontalCentered="1" verticalCentered="1"/>
  <pageMargins left="0.70866141732283461" right="0.7086614173228346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7"/>
  <sheetViews>
    <sheetView showGridLines="0" topLeftCell="A11" zoomScaleNormal="100" zoomScaleSheetLayoutView="85" workbookViewId="0">
      <selection activeCell="E6" sqref="E6:J6"/>
    </sheetView>
  </sheetViews>
  <sheetFormatPr defaultRowHeight="13.5" x14ac:dyDescent="0.15"/>
  <cols>
    <col min="1" max="1" width="3" style="88" customWidth="1"/>
    <col min="2" max="2" width="10.375" style="88" customWidth="1"/>
    <col min="3" max="3" width="16.25" style="88" customWidth="1"/>
    <col min="4" max="18" width="5.125" style="88" customWidth="1"/>
    <col min="19" max="20" width="14.125" style="88" customWidth="1"/>
    <col min="21" max="21" width="14.625" style="88" bestFit="1" customWidth="1"/>
    <col min="22" max="16384" width="9" style="88"/>
  </cols>
  <sheetData>
    <row r="1" spans="1:29" ht="21.75" thickBot="1" x14ac:dyDescent="0.2">
      <c r="A1" s="14"/>
      <c r="B1" s="86" t="s">
        <v>225</v>
      </c>
      <c r="C1" s="634" t="str">
        <f>IF(様式１候補者登録願!E5="高校生","学部新入生は、本様式の作成・提出は不要です。","")</f>
        <v/>
      </c>
      <c r="D1" s="635"/>
      <c r="E1" s="635"/>
      <c r="F1" s="635"/>
      <c r="G1" s="635"/>
      <c r="H1" s="635"/>
      <c r="I1" s="635"/>
      <c r="J1" s="635"/>
      <c r="K1" s="635"/>
      <c r="L1" s="635"/>
      <c r="M1" s="635"/>
      <c r="N1" s="635"/>
      <c r="O1" s="635"/>
      <c r="P1" s="635"/>
      <c r="Q1" s="635"/>
      <c r="R1" s="635"/>
      <c r="S1" s="14"/>
      <c r="T1" s="16" t="s">
        <v>18</v>
      </c>
      <c r="U1" s="87"/>
    </row>
    <row r="2" spans="1:29" x14ac:dyDescent="0.15">
      <c r="A2" s="14"/>
      <c r="B2" s="89"/>
      <c r="C2" s="635"/>
      <c r="D2" s="635"/>
      <c r="E2" s="635"/>
      <c r="F2" s="635"/>
      <c r="G2" s="635"/>
      <c r="H2" s="635"/>
      <c r="I2" s="635"/>
      <c r="J2" s="635"/>
      <c r="K2" s="635"/>
      <c r="L2" s="635"/>
      <c r="M2" s="635"/>
      <c r="N2" s="635"/>
      <c r="O2" s="635"/>
      <c r="P2" s="635"/>
      <c r="Q2" s="635"/>
      <c r="R2" s="635"/>
      <c r="S2" s="622" t="s">
        <v>285</v>
      </c>
      <c r="T2" s="624"/>
      <c r="U2" s="14"/>
    </row>
    <row r="3" spans="1:29" ht="14.25" thickBot="1" x14ac:dyDescent="0.2">
      <c r="A3" s="14"/>
      <c r="B3" s="14"/>
      <c r="C3" s="635"/>
      <c r="D3" s="635"/>
      <c r="E3" s="635"/>
      <c r="F3" s="635"/>
      <c r="G3" s="635"/>
      <c r="H3" s="635"/>
      <c r="I3" s="635"/>
      <c r="J3" s="635"/>
      <c r="K3" s="635"/>
      <c r="L3" s="635"/>
      <c r="M3" s="635"/>
      <c r="N3" s="635"/>
      <c r="O3" s="635"/>
      <c r="P3" s="635"/>
      <c r="Q3" s="635"/>
      <c r="R3" s="635"/>
      <c r="S3" s="623"/>
      <c r="T3" s="625"/>
      <c r="U3" s="14"/>
    </row>
    <row r="4" spans="1:29" ht="24" x14ac:dyDescent="0.15">
      <c r="A4" s="633" t="s">
        <v>19</v>
      </c>
      <c r="B4" s="633"/>
      <c r="C4" s="633"/>
      <c r="D4" s="633"/>
      <c r="E4" s="633"/>
      <c r="F4" s="633"/>
      <c r="G4" s="633"/>
      <c r="H4" s="633"/>
      <c r="I4" s="633"/>
      <c r="J4" s="633"/>
      <c r="K4" s="633"/>
      <c r="L4" s="633"/>
      <c r="M4" s="633"/>
      <c r="N4" s="633"/>
      <c r="O4" s="633"/>
      <c r="P4" s="633"/>
      <c r="Q4" s="633"/>
      <c r="R4" s="633"/>
      <c r="S4" s="633"/>
      <c r="T4" s="633"/>
      <c r="U4" s="90"/>
    </row>
    <row r="5" spans="1:29" ht="14.25" thickBot="1" x14ac:dyDescent="0.2">
      <c r="A5" s="14"/>
      <c r="B5" s="14"/>
      <c r="C5" s="14"/>
      <c r="D5" s="14"/>
      <c r="E5" s="14"/>
      <c r="F5" s="14"/>
      <c r="G5" s="14"/>
      <c r="H5" s="14"/>
      <c r="I5" s="14"/>
      <c r="J5" s="14"/>
      <c r="K5" s="14"/>
      <c r="L5" s="14"/>
      <c r="M5" s="14"/>
      <c r="N5" s="14"/>
      <c r="O5" s="14"/>
      <c r="P5" s="14"/>
      <c r="Q5" s="14"/>
      <c r="R5" s="14"/>
      <c r="S5" s="14"/>
      <c r="T5" s="14"/>
      <c r="U5" s="14"/>
    </row>
    <row r="6" spans="1:29" ht="38.25" customHeight="1" thickBot="1" x14ac:dyDescent="0.2">
      <c r="A6" s="14"/>
      <c r="B6" s="626" t="s">
        <v>276</v>
      </c>
      <c r="C6" s="627"/>
      <c r="D6" s="627"/>
      <c r="E6" s="628" t="str">
        <f>IF(様式１候補者登録願!$E$5="高校生","提出不要",IF(様式１候補者登録願!E8=0,"自動表示",様式１候補者登録願!E8))</f>
        <v>自動表示</v>
      </c>
      <c r="F6" s="629"/>
      <c r="G6" s="629"/>
      <c r="H6" s="629"/>
      <c r="I6" s="629"/>
      <c r="J6" s="630"/>
      <c r="K6" s="631" t="s">
        <v>228</v>
      </c>
      <c r="L6" s="627"/>
      <c r="M6" s="627"/>
      <c r="N6" s="628" t="str">
        <f>IF(様式１候補者登録願!$E$5="高校生","提出不要",IF(OR(様式１候補者登録願!E11="", 様式１候補者登録願!K11=""),"自動表示",様式１候補者登録願!E11&amp;"　"&amp;様式１候補者登録願!K11))</f>
        <v>自動表示</v>
      </c>
      <c r="O6" s="629"/>
      <c r="P6" s="629"/>
      <c r="Q6" s="629"/>
      <c r="R6" s="629"/>
      <c r="S6" s="632"/>
    </row>
    <row r="7" spans="1:29" x14ac:dyDescent="0.15">
      <c r="A7" s="14"/>
      <c r="B7" s="14"/>
      <c r="C7" s="14"/>
      <c r="D7" s="14"/>
      <c r="E7" s="14"/>
      <c r="F7" s="14"/>
      <c r="G7" s="14"/>
      <c r="H7" s="14"/>
      <c r="I7" s="14"/>
      <c r="J7" s="14"/>
      <c r="K7" s="14"/>
      <c r="L7" s="14"/>
      <c r="M7" s="14"/>
      <c r="N7" s="14"/>
      <c r="O7" s="14"/>
      <c r="P7" s="14"/>
      <c r="Q7" s="14"/>
      <c r="R7" s="14"/>
      <c r="S7" s="14"/>
      <c r="T7" s="14"/>
      <c r="U7" s="14"/>
    </row>
    <row r="8" spans="1:29" ht="14.25" x14ac:dyDescent="0.15">
      <c r="A8" s="14"/>
      <c r="B8" s="91" t="s">
        <v>27</v>
      </c>
      <c r="C8" s="14"/>
      <c r="D8" s="121"/>
      <c r="E8" s="14"/>
      <c r="F8" s="14"/>
      <c r="G8" s="14"/>
      <c r="H8" s="14"/>
      <c r="I8" s="14"/>
      <c r="J8" s="14"/>
      <c r="K8" s="14"/>
      <c r="L8" s="14"/>
      <c r="M8" s="14"/>
      <c r="N8" s="14"/>
      <c r="O8" s="14"/>
      <c r="P8" s="14"/>
      <c r="Q8" s="14"/>
      <c r="R8" s="14"/>
      <c r="S8" s="14"/>
      <c r="T8" s="14"/>
      <c r="U8" s="14"/>
    </row>
    <row r="9" spans="1:29" ht="14.25" x14ac:dyDescent="0.15">
      <c r="A9" s="14"/>
      <c r="B9" s="91" t="s">
        <v>26</v>
      </c>
      <c r="C9" s="14"/>
      <c r="D9" s="14"/>
      <c r="E9" s="14"/>
      <c r="F9" s="14"/>
      <c r="G9" s="14"/>
      <c r="H9" s="14"/>
      <c r="I9" s="14"/>
      <c r="J9" s="14"/>
      <c r="K9" s="14"/>
      <c r="L9" s="14"/>
      <c r="M9" s="14"/>
      <c r="N9" s="14"/>
      <c r="O9" s="14"/>
      <c r="P9" s="14"/>
      <c r="Q9" s="14"/>
      <c r="R9" s="14"/>
      <c r="S9" s="14"/>
      <c r="T9" s="14"/>
      <c r="U9" s="14"/>
    </row>
    <row r="10" spans="1:29" ht="10.5" customHeight="1" thickBot="1" x14ac:dyDescent="0.2">
      <c r="A10" s="14"/>
      <c r="B10" s="91"/>
      <c r="C10" s="14"/>
      <c r="D10" s="14"/>
      <c r="E10" s="14"/>
      <c r="F10" s="14"/>
      <c r="G10" s="14"/>
      <c r="H10" s="14"/>
      <c r="I10" s="14"/>
      <c r="J10" s="92"/>
      <c r="K10" s="92"/>
      <c r="L10" s="92"/>
      <c r="M10" s="92"/>
      <c r="N10" s="92"/>
      <c r="O10" s="92"/>
      <c r="P10" s="92"/>
      <c r="Q10" s="92"/>
      <c r="R10" s="92"/>
      <c r="S10" s="92"/>
      <c r="T10" s="92"/>
      <c r="U10" s="92"/>
      <c r="V10" s="93"/>
      <c r="W10" s="93"/>
      <c r="X10" s="93"/>
      <c r="Y10" s="93"/>
      <c r="Z10" s="93"/>
      <c r="AA10" s="93"/>
      <c r="AB10" s="93"/>
      <c r="AC10" s="93"/>
    </row>
    <row r="11" spans="1:29" ht="24.75" customHeight="1" thickBot="1" x14ac:dyDescent="0.2">
      <c r="A11" s="14"/>
      <c r="B11" s="605" t="s">
        <v>20</v>
      </c>
      <c r="C11" s="606"/>
      <c r="D11" s="607">
        <v>5</v>
      </c>
      <c r="E11" s="481"/>
      <c r="F11" s="495"/>
      <c r="G11" s="608">
        <v>4</v>
      </c>
      <c r="H11" s="481"/>
      <c r="I11" s="495"/>
      <c r="J11" s="608">
        <v>3</v>
      </c>
      <c r="K11" s="481"/>
      <c r="L11" s="495"/>
      <c r="M11" s="608">
        <v>2</v>
      </c>
      <c r="N11" s="481"/>
      <c r="O11" s="495"/>
      <c r="P11" s="611">
        <v>1</v>
      </c>
      <c r="Q11" s="570"/>
      <c r="R11" s="612"/>
      <c r="S11" s="595" t="s">
        <v>31</v>
      </c>
      <c r="T11" s="600" t="s">
        <v>32</v>
      </c>
      <c r="U11" s="14"/>
    </row>
    <row r="12" spans="1:29" ht="33.950000000000003" customHeight="1" x14ac:dyDescent="0.15">
      <c r="A12" s="14"/>
      <c r="B12" s="639" t="s">
        <v>290</v>
      </c>
      <c r="C12" s="94" t="s">
        <v>54</v>
      </c>
      <c r="D12" s="655" t="s">
        <v>48</v>
      </c>
      <c r="E12" s="621"/>
      <c r="F12" s="621"/>
      <c r="G12" s="620" t="s">
        <v>49</v>
      </c>
      <c r="H12" s="621"/>
      <c r="I12" s="621"/>
      <c r="J12" s="620" t="s">
        <v>50</v>
      </c>
      <c r="K12" s="621"/>
      <c r="L12" s="621"/>
      <c r="M12" s="620" t="s">
        <v>51</v>
      </c>
      <c r="N12" s="621"/>
      <c r="O12" s="621"/>
      <c r="P12" s="615"/>
      <c r="Q12" s="616"/>
      <c r="R12" s="617"/>
      <c r="S12" s="596"/>
      <c r="T12" s="601"/>
      <c r="U12" s="92"/>
      <c r="W12" s="93"/>
      <c r="X12" s="93"/>
      <c r="Y12" s="93"/>
      <c r="Z12" s="93"/>
      <c r="AA12" s="93"/>
      <c r="AB12" s="93"/>
      <c r="AC12" s="93"/>
    </row>
    <row r="13" spans="1:29" ht="33.950000000000003" customHeight="1" thickBot="1" x14ac:dyDescent="0.2">
      <c r="A13" s="14"/>
      <c r="B13" s="640"/>
      <c r="C13" s="95" t="s">
        <v>55</v>
      </c>
      <c r="D13" s="96" t="s">
        <v>52</v>
      </c>
      <c r="E13" s="12"/>
      <c r="F13" s="97" t="s">
        <v>53</v>
      </c>
      <c r="G13" s="98" t="s">
        <v>52</v>
      </c>
      <c r="H13" s="12"/>
      <c r="I13" s="97" t="s">
        <v>53</v>
      </c>
      <c r="J13" s="98" t="s">
        <v>52</v>
      </c>
      <c r="K13" s="12"/>
      <c r="L13" s="97" t="s">
        <v>53</v>
      </c>
      <c r="M13" s="98" t="s">
        <v>52</v>
      </c>
      <c r="N13" s="12"/>
      <c r="O13" s="97" t="s">
        <v>53</v>
      </c>
      <c r="P13" s="618"/>
      <c r="Q13" s="618"/>
      <c r="R13" s="619"/>
      <c r="S13" s="596"/>
      <c r="T13" s="601"/>
      <c r="U13" s="92"/>
      <c r="V13" s="93"/>
      <c r="W13" s="93"/>
      <c r="X13" s="93"/>
      <c r="Y13" s="93"/>
      <c r="Z13" s="93"/>
      <c r="AA13" s="93"/>
      <c r="AB13" s="93"/>
      <c r="AC13" s="93"/>
    </row>
    <row r="14" spans="1:29" ht="33.950000000000003" customHeight="1" x14ac:dyDescent="0.15">
      <c r="A14" s="14"/>
      <c r="B14" s="640"/>
      <c r="C14" s="99" t="s">
        <v>56</v>
      </c>
      <c r="D14" s="665">
        <v>5</v>
      </c>
      <c r="E14" s="610"/>
      <c r="F14" s="610"/>
      <c r="G14" s="609">
        <v>4</v>
      </c>
      <c r="H14" s="610"/>
      <c r="I14" s="610"/>
      <c r="J14" s="609">
        <v>3</v>
      </c>
      <c r="K14" s="610"/>
      <c r="L14" s="610"/>
      <c r="M14" s="609">
        <v>2</v>
      </c>
      <c r="N14" s="610"/>
      <c r="O14" s="610"/>
      <c r="P14" s="609">
        <v>1</v>
      </c>
      <c r="Q14" s="610"/>
      <c r="R14" s="614"/>
      <c r="S14" s="597"/>
      <c r="T14" s="602"/>
      <c r="U14" s="14"/>
    </row>
    <row r="15" spans="1:29" ht="33.950000000000003" customHeight="1" thickBot="1" x14ac:dyDescent="0.2">
      <c r="A15" s="14"/>
      <c r="B15" s="640"/>
      <c r="C15" s="95" t="s">
        <v>58</v>
      </c>
      <c r="D15" s="100" t="s">
        <v>52</v>
      </c>
      <c r="E15" s="13"/>
      <c r="F15" s="101" t="s">
        <v>53</v>
      </c>
      <c r="G15" s="102" t="s">
        <v>52</v>
      </c>
      <c r="H15" s="13"/>
      <c r="I15" s="101" t="s">
        <v>53</v>
      </c>
      <c r="J15" s="102" t="s">
        <v>52</v>
      </c>
      <c r="K15" s="13"/>
      <c r="L15" s="101" t="s">
        <v>53</v>
      </c>
      <c r="M15" s="102" t="s">
        <v>52</v>
      </c>
      <c r="N15" s="13"/>
      <c r="O15" s="101" t="s">
        <v>53</v>
      </c>
      <c r="P15" s="103" t="s">
        <v>52</v>
      </c>
      <c r="Q15" s="13"/>
      <c r="R15" s="104" t="s">
        <v>53</v>
      </c>
      <c r="S15" s="597"/>
      <c r="T15" s="602"/>
      <c r="U15" s="14"/>
    </row>
    <row r="16" spans="1:29" ht="33.950000000000003" customHeight="1" x14ac:dyDescent="0.15">
      <c r="A16" s="14"/>
      <c r="B16" s="641"/>
      <c r="C16" s="99" t="s">
        <v>57</v>
      </c>
      <c r="D16" s="665" t="s">
        <v>60</v>
      </c>
      <c r="E16" s="610"/>
      <c r="F16" s="610"/>
      <c r="G16" s="609" t="s">
        <v>61</v>
      </c>
      <c r="H16" s="610"/>
      <c r="I16" s="610"/>
      <c r="J16" s="609" t="s">
        <v>62</v>
      </c>
      <c r="K16" s="610"/>
      <c r="L16" s="610"/>
      <c r="M16" s="609" t="s">
        <v>63</v>
      </c>
      <c r="N16" s="610"/>
      <c r="O16" s="610"/>
      <c r="P16" s="636"/>
      <c r="Q16" s="637"/>
      <c r="R16" s="638"/>
      <c r="S16" s="597"/>
      <c r="T16" s="602"/>
      <c r="U16" s="14"/>
    </row>
    <row r="17" spans="1:25" ht="33.950000000000003" customHeight="1" thickBot="1" x14ac:dyDescent="0.2">
      <c r="A17" s="14"/>
      <c r="B17" s="641"/>
      <c r="C17" s="95" t="s">
        <v>59</v>
      </c>
      <c r="D17" s="100" t="s">
        <v>52</v>
      </c>
      <c r="E17" s="13"/>
      <c r="F17" s="101" t="s">
        <v>53</v>
      </c>
      <c r="G17" s="103" t="s">
        <v>52</v>
      </c>
      <c r="H17" s="13"/>
      <c r="I17" s="101" t="s">
        <v>53</v>
      </c>
      <c r="J17" s="102" t="s">
        <v>52</v>
      </c>
      <c r="K17" s="13"/>
      <c r="L17" s="101" t="s">
        <v>53</v>
      </c>
      <c r="M17" s="102" t="s">
        <v>52</v>
      </c>
      <c r="N17" s="13"/>
      <c r="O17" s="101" t="s">
        <v>53</v>
      </c>
      <c r="P17" s="618"/>
      <c r="Q17" s="618"/>
      <c r="R17" s="619"/>
      <c r="S17" s="597"/>
      <c r="T17" s="602"/>
      <c r="U17" s="14"/>
    </row>
    <row r="18" spans="1:25" ht="33.950000000000003" customHeight="1" x14ac:dyDescent="0.15">
      <c r="A18" s="14"/>
      <c r="B18" s="642"/>
      <c r="C18" s="105" t="s">
        <v>64</v>
      </c>
      <c r="D18" s="654" t="s">
        <v>65</v>
      </c>
      <c r="E18" s="610"/>
      <c r="F18" s="610"/>
      <c r="G18" s="636"/>
      <c r="H18" s="637"/>
      <c r="I18" s="637"/>
      <c r="J18" s="613" t="s">
        <v>66</v>
      </c>
      <c r="K18" s="610"/>
      <c r="L18" s="610"/>
      <c r="M18" s="613" t="s">
        <v>67</v>
      </c>
      <c r="N18" s="610"/>
      <c r="O18" s="610"/>
      <c r="P18" s="636"/>
      <c r="Q18" s="637"/>
      <c r="R18" s="638"/>
      <c r="S18" s="598"/>
      <c r="T18" s="603"/>
      <c r="U18" s="69"/>
    </row>
    <row r="19" spans="1:25" ht="33.950000000000003" customHeight="1" thickBot="1" x14ac:dyDescent="0.2">
      <c r="A19" s="14"/>
      <c r="B19" s="623"/>
      <c r="C19" s="106" t="s">
        <v>68</v>
      </c>
      <c r="D19" s="100" t="s">
        <v>52</v>
      </c>
      <c r="E19" s="13"/>
      <c r="F19" s="101" t="s">
        <v>53</v>
      </c>
      <c r="G19" s="618"/>
      <c r="H19" s="618"/>
      <c r="I19" s="653"/>
      <c r="J19" s="107" t="s">
        <v>52</v>
      </c>
      <c r="K19" s="12"/>
      <c r="L19" s="97" t="s">
        <v>53</v>
      </c>
      <c r="M19" s="102" t="s">
        <v>52</v>
      </c>
      <c r="N19" s="13"/>
      <c r="O19" s="101" t="s">
        <v>53</v>
      </c>
      <c r="P19" s="618"/>
      <c r="Q19" s="618"/>
      <c r="R19" s="619"/>
      <c r="S19" s="599"/>
      <c r="T19" s="604"/>
      <c r="U19" s="69"/>
    </row>
    <row r="20" spans="1:25" ht="32.25" customHeight="1" x14ac:dyDescent="0.15">
      <c r="A20" s="14"/>
      <c r="B20" s="662" t="s">
        <v>47</v>
      </c>
      <c r="C20" s="664"/>
      <c r="D20" s="643">
        <f>E13+E15+E17+E19</f>
        <v>0</v>
      </c>
      <c r="E20" s="644"/>
      <c r="F20" s="645"/>
      <c r="G20" s="643">
        <f>H13+H15+H17</f>
        <v>0</v>
      </c>
      <c r="H20" s="644"/>
      <c r="I20" s="645"/>
      <c r="J20" s="643">
        <f>K13+K15+K17+K19</f>
        <v>0</v>
      </c>
      <c r="K20" s="644"/>
      <c r="L20" s="645"/>
      <c r="M20" s="643">
        <f>N13+N15+N17+N19</f>
        <v>0</v>
      </c>
      <c r="N20" s="644"/>
      <c r="O20" s="645"/>
      <c r="P20" s="643">
        <f>P11*Q15</f>
        <v>0</v>
      </c>
      <c r="Q20" s="644"/>
      <c r="R20" s="645"/>
      <c r="S20" s="108" t="s">
        <v>21</v>
      </c>
      <c r="T20" s="174" t="s">
        <v>25</v>
      </c>
      <c r="U20" s="14"/>
    </row>
    <row r="21" spans="1:25" ht="32.25" customHeight="1" thickBot="1" x14ac:dyDescent="0.2">
      <c r="A21" s="14"/>
      <c r="B21" s="660" t="s">
        <v>45</v>
      </c>
      <c r="C21" s="661"/>
      <c r="D21" s="646"/>
      <c r="E21" s="647"/>
      <c r="F21" s="648"/>
      <c r="G21" s="646"/>
      <c r="H21" s="647"/>
      <c r="I21" s="648"/>
      <c r="J21" s="646"/>
      <c r="K21" s="647"/>
      <c r="L21" s="648"/>
      <c r="M21" s="646"/>
      <c r="N21" s="647"/>
      <c r="O21" s="648"/>
      <c r="P21" s="646"/>
      <c r="Q21" s="647"/>
      <c r="R21" s="648"/>
      <c r="S21" s="109">
        <f>SUM(D20:P20)</f>
        <v>0</v>
      </c>
      <c r="T21" s="666" t="str">
        <f>IF(様式１候補者登録願!$E$5="高校生","提出不要",IFERROR(ROUND(S23/S21,2),"自動表示"))</f>
        <v>自動表示</v>
      </c>
      <c r="U21" s="110" t="str">
        <f>IF(S21&gt;=100,"←誤って「単位数」を計算していませんか？再確認ください。","")</f>
        <v/>
      </c>
      <c r="V21" s="111"/>
      <c r="W21" s="111"/>
      <c r="X21" s="111"/>
      <c r="Y21" s="111"/>
    </row>
    <row r="22" spans="1:25" ht="22.5" customHeight="1" x14ac:dyDescent="0.15">
      <c r="A22" s="14"/>
      <c r="B22" s="662" t="s">
        <v>22</v>
      </c>
      <c r="C22" s="663"/>
      <c r="D22" s="649">
        <f>D20*D11</f>
        <v>0</v>
      </c>
      <c r="E22" s="650"/>
      <c r="F22" s="651"/>
      <c r="G22" s="649">
        <f>G20*G11</f>
        <v>0</v>
      </c>
      <c r="H22" s="650"/>
      <c r="I22" s="651"/>
      <c r="J22" s="649">
        <f>J20*J11</f>
        <v>0</v>
      </c>
      <c r="K22" s="650"/>
      <c r="L22" s="651"/>
      <c r="M22" s="649">
        <f>M20*M11</f>
        <v>0</v>
      </c>
      <c r="N22" s="650"/>
      <c r="O22" s="651"/>
      <c r="P22" s="649">
        <f>P20*P11</f>
        <v>0</v>
      </c>
      <c r="Q22" s="650"/>
      <c r="R22" s="651"/>
      <c r="S22" s="108" t="s">
        <v>24</v>
      </c>
      <c r="T22" s="667"/>
      <c r="U22" s="112"/>
      <c r="V22" s="113"/>
      <c r="W22" s="113"/>
      <c r="X22" s="113"/>
      <c r="Y22" s="111"/>
    </row>
    <row r="23" spans="1:25" ht="22.5" customHeight="1" x14ac:dyDescent="0.15">
      <c r="A23" s="14"/>
      <c r="B23" s="656" t="s">
        <v>23</v>
      </c>
      <c r="C23" s="657"/>
      <c r="D23" s="643"/>
      <c r="E23" s="644"/>
      <c r="F23" s="645"/>
      <c r="G23" s="643"/>
      <c r="H23" s="644"/>
      <c r="I23" s="645"/>
      <c r="J23" s="643"/>
      <c r="K23" s="644"/>
      <c r="L23" s="645"/>
      <c r="M23" s="643"/>
      <c r="N23" s="644"/>
      <c r="O23" s="645"/>
      <c r="P23" s="643"/>
      <c r="Q23" s="644"/>
      <c r="R23" s="645"/>
      <c r="S23" s="669">
        <f>SUM(D22:P22)</f>
        <v>0</v>
      </c>
      <c r="T23" s="667"/>
      <c r="U23" s="110" t="str">
        <f>IF($T$21&lt;3.5,"←平均値が基準に満たないため、登録申請できません。","")</f>
        <v/>
      </c>
      <c r="V23" s="113"/>
      <c r="W23" s="113"/>
      <c r="X23" s="113"/>
      <c r="Y23" s="111"/>
    </row>
    <row r="24" spans="1:25" ht="22.5" customHeight="1" thickBot="1" x14ac:dyDescent="0.2">
      <c r="A24" s="14"/>
      <c r="B24" s="658" t="s">
        <v>69</v>
      </c>
      <c r="C24" s="659"/>
      <c r="D24" s="652"/>
      <c r="E24" s="647"/>
      <c r="F24" s="648"/>
      <c r="G24" s="652"/>
      <c r="H24" s="647"/>
      <c r="I24" s="648"/>
      <c r="J24" s="652"/>
      <c r="K24" s="647"/>
      <c r="L24" s="648"/>
      <c r="M24" s="652"/>
      <c r="N24" s="647"/>
      <c r="O24" s="648"/>
      <c r="P24" s="652"/>
      <c r="Q24" s="647"/>
      <c r="R24" s="648"/>
      <c r="S24" s="670"/>
      <c r="T24" s="668"/>
      <c r="U24" s="114"/>
      <c r="V24" s="111"/>
      <c r="W24" s="111"/>
      <c r="X24" s="111"/>
      <c r="Y24" s="111"/>
    </row>
    <row r="25" spans="1:25" ht="6" customHeight="1" x14ac:dyDescent="0.15">
      <c r="A25" s="115"/>
    </row>
    <row r="26" spans="1:25" ht="20.100000000000001" customHeight="1" x14ac:dyDescent="0.15">
      <c r="B26" s="91" t="s">
        <v>398</v>
      </c>
      <c r="C26" s="14"/>
      <c r="D26" s="14"/>
      <c r="E26" s="14"/>
      <c r="F26" s="14"/>
      <c r="G26" s="14"/>
      <c r="H26" s="14"/>
      <c r="I26" s="14"/>
      <c r="J26" s="14"/>
      <c r="K26" s="14"/>
      <c r="L26" s="14"/>
      <c r="M26" s="14"/>
      <c r="N26" s="14"/>
      <c r="O26" s="14"/>
      <c r="P26" s="14"/>
      <c r="Q26" s="14"/>
      <c r="R26" s="14"/>
    </row>
    <row r="27" spans="1:25" ht="20.100000000000001" customHeight="1" x14ac:dyDescent="0.15">
      <c r="B27" s="91" t="s">
        <v>271</v>
      </c>
      <c r="C27" s="14"/>
      <c r="D27" s="14"/>
      <c r="E27" s="14"/>
      <c r="F27" s="14"/>
      <c r="G27" s="14"/>
      <c r="H27" s="14"/>
      <c r="I27" s="14"/>
      <c r="J27" s="14"/>
      <c r="K27" s="14"/>
      <c r="L27" s="14"/>
      <c r="M27" s="14"/>
      <c r="N27" s="14"/>
      <c r="O27" s="14"/>
      <c r="P27" s="14"/>
      <c r="Q27" s="14"/>
      <c r="R27" s="14"/>
    </row>
    <row r="28" spans="1:25" ht="20.100000000000001" customHeight="1" x14ac:dyDescent="0.15">
      <c r="B28" s="91" t="s">
        <v>28</v>
      </c>
      <c r="C28" s="14"/>
      <c r="D28" s="14"/>
      <c r="E28" s="14"/>
      <c r="F28" s="14"/>
      <c r="G28" s="14"/>
      <c r="H28" s="14"/>
      <c r="I28" s="14"/>
      <c r="J28" s="14"/>
      <c r="K28" s="14"/>
      <c r="L28" s="14"/>
      <c r="M28" s="14"/>
      <c r="N28" s="14"/>
      <c r="O28" s="14"/>
      <c r="P28" s="14"/>
      <c r="Q28" s="14"/>
      <c r="R28" s="14"/>
    </row>
    <row r="29" spans="1:25" ht="20.100000000000001" customHeight="1" x14ac:dyDescent="0.15">
      <c r="B29" s="91" t="s">
        <v>29</v>
      </c>
      <c r="C29" s="14"/>
      <c r="D29" s="14"/>
      <c r="E29" s="14"/>
      <c r="F29" s="14"/>
      <c r="G29" s="14"/>
      <c r="H29" s="14"/>
      <c r="I29" s="14"/>
      <c r="J29" s="14"/>
      <c r="K29" s="14"/>
      <c r="L29" s="14"/>
      <c r="M29" s="14"/>
      <c r="N29" s="14"/>
      <c r="O29" s="14"/>
      <c r="P29" s="14"/>
      <c r="Q29" s="14"/>
      <c r="R29" s="14"/>
    </row>
    <row r="30" spans="1:25" ht="20.100000000000001" customHeight="1" x14ac:dyDescent="0.15">
      <c r="B30" s="91"/>
      <c r="C30" s="14"/>
      <c r="D30" s="14"/>
      <c r="E30" s="14"/>
      <c r="F30" s="14"/>
      <c r="G30" s="14"/>
      <c r="H30" s="14"/>
      <c r="I30" s="14"/>
      <c r="J30" s="14"/>
      <c r="K30" s="14"/>
      <c r="L30" s="14"/>
      <c r="M30" s="14"/>
      <c r="N30" s="14"/>
      <c r="O30" s="14"/>
      <c r="P30" s="14"/>
      <c r="Q30" s="14"/>
      <c r="R30" s="14"/>
    </row>
    <row r="31" spans="1:25" ht="20.100000000000001" customHeight="1" x14ac:dyDescent="0.15">
      <c r="B31" s="116" t="s">
        <v>391</v>
      </c>
      <c r="C31" s="117"/>
      <c r="D31" s="117"/>
      <c r="E31" s="117"/>
      <c r="F31" s="117"/>
      <c r="G31" s="117"/>
      <c r="H31" s="117"/>
      <c r="I31" s="117"/>
      <c r="J31" s="117"/>
      <c r="K31" s="117"/>
      <c r="L31" s="117"/>
      <c r="M31" s="117"/>
      <c r="N31" s="117"/>
      <c r="O31" s="117"/>
      <c r="P31" s="14"/>
      <c r="Q31" s="14"/>
      <c r="R31" s="14"/>
    </row>
    <row r="32" spans="1:25" ht="20.100000000000001" customHeight="1" x14ac:dyDescent="0.15">
      <c r="B32" s="91"/>
      <c r="C32" s="14"/>
      <c r="D32" s="14"/>
      <c r="E32" s="14"/>
      <c r="F32" s="14"/>
      <c r="G32" s="14"/>
      <c r="H32" s="14"/>
      <c r="I32" s="14"/>
      <c r="J32" s="14"/>
      <c r="K32" s="14"/>
      <c r="L32" s="14"/>
      <c r="M32" s="14"/>
      <c r="N32" s="14"/>
      <c r="O32" s="14"/>
      <c r="P32" s="14"/>
      <c r="Q32" s="14"/>
      <c r="R32" s="14"/>
    </row>
    <row r="33" spans="2:18" ht="20.100000000000001" customHeight="1" x14ac:dyDescent="0.15">
      <c r="B33" s="14" t="s">
        <v>272</v>
      </c>
      <c r="C33" s="14"/>
      <c r="D33" s="14"/>
      <c r="E33" s="14"/>
      <c r="F33" s="14"/>
      <c r="G33" s="14"/>
      <c r="H33" s="14"/>
      <c r="I33" s="14"/>
      <c r="J33" s="14"/>
      <c r="K33" s="14"/>
      <c r="L33" s="14"/>
      <c r="M33" s="14"/>
      <c r="N33" s="14"/>
      <c r="O33" s="14"/>
      <c r="P33" s="14"/>
      <c r="Q33" s="14"/>
      <c r="R33" s="14"/>
    </row>
    <row r="34" spans="2:18" ht="20.100000000000001" customHeight="1" x14ac:dyDescent="0.15">
      <c r="B34" s="118" t="s">
        <v>392</v>
      </c>
      <c r="C34" s="14"/>
      <c r="D34" s="14"/>
      <c r="E34" s="14"/>
      <c r="F34" s="14"/>
      <c r="G34" s="14"/>
      <c r="H34" s="14"/>
      <c r="I34" s="14"/>
      <c r="J34" s="14"/>
      <c r="K34" s="14"/>
      <c r="L34" s="14"/>
      <c r="M34" s="14"/>
      <c r="N34" s="14"/>
      <c r="O34" s="14"/>
      <c r="P34" s="14"/>
      <c r="Q34" s="14"/>
      <c r="R34" s="14"/>
    </row>
    <row r="35" spans="2:18" ht="20.100000000000001" customHeight="1" x14ac:dyDescent="0.15">
      <c r="B35" s="119" t="s">
        <v>397</v>
      </c>
      <c r="C35" s="14"/>
      <c r="D35" s="14"/>
      <c r="E35" s="14"/>
      <c r="F35" s="14"/>
      <c r="G35" s="14"/>
      <c r="H35" s="14"/>
      <c r="I35" s="14"/>
      <c r="J35" s="14"/>
      <c r="K35" s="14"/>
      <c r="L35" s="14"/>
      <c r="M35" s="14"/>
      <c r="N35" s="14"/>
      <c r="O35" s="14"/>
      <c r="P35" s="14"/>
      <c r="Q35" s="14"/>
      <c r="R35" s="14"/>
    </row>
    <row r="36" spans="2:18" ht="20.100000000000001" customHeight="1" x14ac:dyDescent="0.15">
      <c r="B36" s="120" t="s">
        <v>30</v>
      </c>
      <c r="C36" s="14"/>
      <c r="D36" s="14"/>
      <c r="E36" s="14"/>
      <c r="F36" s="14"/>
      <c r="G36" s="14"/>
      <c r="H36" s="14"/>
      <c r="I36" s="14"/>
      <c r="J36" s="14"/>
      <c r="K36" s="14"/>
      <c r="L36" s="14"/>
      <c r="M36" s="14"/>
      <c r="N36" s="14"/>
      <c r="O36" s="14"/>
      <c r="P36" s="14"/>
      <c r="Q36" s="14"/>
      <c r="R36" s="14"/>
    </row>
    <row r="37" spans="2:18" x14ac:dyDescent="0.15">
      <c r="B37" s="14"/>
      <c r="C37" s="14"/>
      <c r="D37" s="14"/>
      <c r="E37" s="14"/>
      <c r="F37" s="14"/>
      <c r="G37" s="14"/>
      <c r="H37" s="14"/>
      <c r="I37" s="14"/>
      <c r="J37" s="14"/>
      <c r="K37" s="14"/>
      <c r="L37" s="14"/>
      <c r="M37" s="14"/>
      <c r="N37" s="14"/>
      <c r="O37" s="14"/>
      <c r="P37" s="14"/>
      <c r="Q37" s="14"/>
      <c r="R37" s="14"/>
    </row>
  </sheetData>
  <sheetProtection algorithmName="SHA-512" hashValue="8mHO2+7jmz330BFqJcFWzvQgLFAS5Zc2is/PSkzZ25Z9ceK0fPJiP5xVwopEw/RFCCBfuzlNcu3ox0YobJSBbg==" saltValue="2wQYne8Hf8RDYMWz+cw+Uw==" spinCount="100000" sheet="1" objects="1" scenarios="1"/>
  <mergeCells count="54">
    <mergeCell ref="T21:T24"/>
    <mergeCell ref="S23:S24"/>
    <mergeCell ref="G22:I24"/>
    <mergeCell ref="J22:L24"/>
    <mergeCell ref="M22:O24"/>
    <mergeCell ref="P22:R24"/>
    <mergeCell ref="M20:O21"/>
    <mergeCell ref="P20:R21"/>
    <mergeCell ref="J20:L21"/>
    <mergeCell ref="B12:B19"/>
    <mergeCell ref="D20:F21"/>
    <mergeCell ref="G20:I21"/>
    <mergeCell ref="D22:F24"/>
    <mergeCell ref="G12:I12"/>
    <mergeCell ref="G18:I19"/>
    <mergeCell ref="D18:F18"/>
    <mergeCell ref="D12:F12"/>
    <mergeCell ref="B23:C23"/>
    <mergeCell ref="B24:C24"/>
    <mergeCell ref="B21:C21"/>
    <mergeCell ref="B22:C22"/>
    <mergeCell ref="B20:C20"/>
    <mergeCell ref="D16:F16"/>
    <mergeCell ref="G16:I16"/>
    <mergeCell ref="D14:F14"/>
    <mergeCell ref="P18:R19"/>
    <mergeCell ref="M16:O16"/>
    <mergeCell ref="J18:L18"/>
    <mergeCell ref="M12:O12"/>
    <mergeCell ref="P16:R17"/>
    <mergeCell ref="S2:S3"/>
    <mergeCell ref="T2:T3"/>
    <mergeCell ref="B6:D6"/>
    <mergeCell ref="E6:J6"/>
    <mergeCell ref="K6:M6"/>
    <mergeCell ref="N6:S6"/>
    <mergeCell ref="A4:T4"/>
    <mergeCell ref="C1:R3"/>
    <mergeCell ref="S11:S19"/>
    <mergeCell ref="T11:T19"/>
    <mergeCell ref="B11:C11"/>
    <mergeCell ref="D11:F11"/>
    <mergeCell ref="G11:I11"/>
    <mergeCell ref="J11:L11"/>
    <mergeCell ref="M11:O11"/>
    <mergeCell ref="G14:I14"/>
    <mergeCell ref="J14:L14"/>
    <mergeCell ref="P11:R11"/>
    <mergeCell ref="M18:O18"/>
    <mergeCell ref="M14:O14"/>
    <mergeCell ref="P14:R14"/>
    <mergeCell ref="P12:R13"/>
    <mergeCell ref="J12:L12"/>
    <mergeCell ref="J16:L16"/>
  </mergeCells>
  <phoneticPr fontId="1"/>
  <conditionalFormatting sqref="T21:T24">
    <cfRule type="cellIs" dxfId="134" priority="5" stopIfTrue="1" operator="equal">
      <formula>"提出不要"</formula>
    </cfRule>
    <cfRule type="containsText" dxfId="133" priority="10" operator="containsText" text="自動表示">
      <formula>NOT(ISERROR(SEARCH("自動表示",T21)))</formula>
    </cfRule>
    <cfRule type="cellIs" dxfId="132" priority="12" operator="greaterThan">
      <formula>3.49</formula>
    </cfRule>
    <cfRule type="cellIs" dxfId="131" priority="13" operator="lessThan">
      <formula>3.5</formula>
    </cfRule>
  </conditionalFormatting>
  <conditionalFormatting sqref="N6:O6">
    <cfRule type="containsText" dxfId="130" priority="9" operator="containsText" text="自動表示">
      <formula>NOT(ISERROR(SEARCH("自動表示",N6)))</formula>
    </cfRule>
  </conditionalFormatting>
  <conditionalFormatting sqref="E6:F6">
    <cfRule type="containsText" dxfId="129" priority="8" operator="containsText" text="自動表示">
      <formula>NOT(ISERROR(SEARCH("自動表示",E6)))</formula>
    </cfRule>
  </conditionalFormatting>
  <conditionalFormatting sqref="E6:J6 N6:S6">
    <cfRule type="containsText" dxfId="128" priority="7" operator="containsText" text="提出不要">
      <formula>NOT(ISERROR(SEARCH("提出不要",E6)))</formula>
    </cfRule>
  </conditionalFormatting>
  <conditionalFormatting sqref="E13 H13 K13 N13 E15 H15 K15 N15 Q15 E17 H17 K17 N17 N19 K19 E19">
    <cfRule type="expression" dxfId="127" priority="2" stopIfTrue="1">
      <formula>$E$6="提出不要"</formula>
    </cfRule>
    <cfRule type="containsBlanks" dxfId="126" priority="3">
      <formula>LEN(TRIM(E13))=0</formula>
    </cfRule>
  </conditionalFormatting>
  <conditionalFormatting sqref="A4:T4">
    <cfRule type="expression" dxfId="125" priority="1">
      <formula>$E$6="提出不要"</formula>
    </cfRule>
  </conditionalFormatting>
  <pageMargins left="0.25" right="0.25"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zoomScaleNormal="100" zoomScaleSheetLayoutView="100" workbookViewId="0">
      <selection activeCell="E17" sqref="E17:AX18"/>
    </sheetView>
  </sheetViews>
  <sheetFormatPr defaultColWidth="1.875" defaultRowHeight="11.25" customHeight="1" x14ac:dyDescent="0.15"/>
  <cols>
    <col min="1" max="12" width="1.875" style="122" customWidth="1"/>
    <col min="13" max="13" width="2.25" style="122" customWidth="1"/>
    <col min="14" max="16384" width="1.875" style="122"/>
  </cols>
  <sheetData>
    <row r="1" spans="2:50" ht="11.25" customHeight="1" x14ac:dyDescent="0.15">
      <c r="B1" s="671" t="s">
        <v>225</v>
      </c>
      <c r="C1" s="672"/>
      <c r="D1" s="673"/>
      <c r="E1" s="673"/>
      <c r="AM1" s="123"/>
      <c r="AN1" s="124"/>
      <c r="AO1" s="124"/>
      <c r="AP1" s="702" t="s">
        <v>361</v>
      </c>
      <c r="AQ1" s="703"/>
      <c r="AR1" s="703"/>
      <c r="AS1" s="703"/>
      <c r="AT1" s="703"/>
      <c r="AU1" s="703"/>
      <c r="AV1" s="703"/>
      <c r="AW1" s="703"/>
      <c r="AX1" s="703"/>
    </row>
    <row r="2" spans="2:50" ht="11.25" customHeight="1" thickBot="1" x14ac:dyDescent="0.2">
      <c r="B2" s="673"/>
      <c r="C2" s="673"/>
      <c r="D2" s="673"/>
      <c r="E2" s="673"/>
      <c r="AM2" s="125"/>
      <c r="AN2" s="125"/>
      <c r="AO2" s="125"/>
      <c r="AP2" s="190"/>
      <c r="AQ2" s="190"/>
      <c r="AR2" s="190"/>
      <c r="AS2" s="190"/>
      <c r="AT2" s="190"/>
      <c r="AU2" s="190"/>
      <c r="AV2" s="190"/>
      <c r="AW2" s="190"/>
      <c r="AX2" s="190"/>
    </row>
    <row r="3" spans="2:50" ht="11.25" customHeight="1" x14ac:dyDescent="0.15">
      <c r="AM3" s="693" t="s">
        <v>196</v>
      </c>
      <c r="AN3" s="694"/>
      <c r="AO3" s="694"/>
      <c r="AP3" s="695"/>
      <c r="AQ3" s="695"/>
      <c r="AR3" s="695"/>
      <c r="AS3" s="696"/>
      <c r="AT3" s="695"/>
      <c r="AU3" s="695"/>
      <c r="AV3" s="695"/>
      <c r="AW3" s="695"/>
      <c r="AX3" s="700"/>
    </row>
    <row r="4" spans="2:50" ht="11.25" customHeight="1" thickBot="1" x14ac:dyDescent="0.2">
      <c r="AM4" s="697"/>
      <c r="AN4" s="698"/>
      <c r="AO4" s="698"/>
      <c r="AP4" s="698"/>
      <c r="AQ4" s="698"/>
      <c r="AR4" s="698"/>
      <c r="AS4" s="699"/>
      <c r="AT4" s="698"/>
      <c r="AU4" s="698"/>
      <c r="AV4" s="698"/>
      <c r="AW4" s="698"/>
      <c r="AX4" s="701"/>
    </row>
    <row r="5" spans="2:50" ht="9" customHeight="1" x14ac:dyDescent="0.15">
      <c r="I5" s="674"/>
      <c r="J5" s="674"/>
      <c r="K5" s="674"/>
      <c r="L5" s="674"/>
      <c r="M5" s="674"/>
      <c r="N5" s="674"/>
      <c r="O5" s="674"/>
      <c r="P5" s="674"/>
      <c r="Q5" s="674"/>
      <c r="R5" s="674"/>
      <c r="S5" s="674"/>
      <c r="T5" s="674"/>
    </row>
    <row r="6" spans="2:50" ht="9" customHeight="1" x14ac:dyDescent="0.15">
      <c r="B6" s="675" t="str">
        <f>様式１候補者登録願!A7</f>
        <v>記入不要</v>
      </c>
      <c r="C6" s="676"/>
      <c r="D6" s="676"/>
      <c r="E6" s="677"/>
      <c r="F6" s="684" t="str">
        <f>IF(様式１候補者登録願!E8=0,"自動表示",様式１候補者登録願!E8)</f>
        <v>自動表示</v>
      </c>
      <c r="G6" s="685"/>
      <c r="H6" s="685"/>
      <c r="I6" s="685"/>
      <c r="J6" s="685"/>
      <c r="K6" s="685"/>
      <c r="L6" s="685"/>
      <c r="M6" s="685"/>
      <c r="N6" s="685"/>
      <c r="O6" s="685"/>
      <c r="P6" s="685"/>
      <c r="Q6" s="685"/>
      <c r="R6" s="685"/>
      <c r="S6" s="685"/>
      <c r="T6" s="685"/>
      <c r="U6" s="685"/>
      <c r="V6" s="686"/>
      <c r="W6" s="675" t="s">
        <v>296</v>
      </c>
      <c r="X6" s="676"/>
      <c r="Y6" s="676"/>
      <c r="Z6" s="677"/>
      <c r="AA6" s="685" t="str">
        <f>IF(様式１候補者登録願!E11&amp;"　"&amp;様式１候補者登録願!K11="　","自動表示",様式１候補者登録願!E11&amp;"　"&amp;様式１候補者登録願!K11)</f>
        <v>自動表示</v>
      </c>
      <c r="AB6" s="685"/>
      <c r="AC6" s="685"/>
      <c r="AD6" s="685"/>
      <c r="AE6" s="685"/>
      <c r="AF6" s="685"/>
      <c r="AG6" s="685"/>
      <c r="AH6" s="685"/>
      <c r="AI6" s="685"/>
      <c r="AJ6" s="685"/>
      <c r="AK6" s="685"/>
      <c r="AL6" s="685"/>
      <c r="AM6" s="685"/>
      <c r="AN6" s="685"/>
      <c r="AO6" s="685"/>
      <c r="AP6" s="686"/>
    </row>
    <row r="7" spans="2:50" ht="9" customHeight="1" x14ac:dyDescent="0.15">
      <c r="B7" s="678"/>
      <c r="C7" s="679"/>
      <c r="D7" s="679"/>
      <c r="E7" s="680"/>
      <c r="F7" s="687"/>
      <c r="G7" s="688"/>
      <c r="H7" s="688"/>
      <c r="I7" s="688"/>
      <c r="J7" s="688"/>
      <c r="K7" s="688"/>
      <c r="L7" s="688"/>
      <c r="M7" s="688"/>
      <c r="N7" s="688"/>
      <c r="O7" s="688"/>
      <c r="P7" s="688"/>
      <c r="Q7" s="688"/>
      <c r="R7" s="688"/>
      <c r="S7" s="688"/>
      <c r="T7" s="688"/>
      <c r="U7" s="688"/>
      <c r="V7" s="689"/>
      <c r="W7" s="678"/>
      <c r="X7" s="679"/>
      <c r="Y7" s="679"/>
      <c r="Z7" s="680"/>
      <c r="AA7" s="688"/>
      <c r="AB7" s="688"/>
      <c r="AC7" s="688"/>
      <c r="AD7" s="688"/>
      <c r="AE7" s="688"/>
      <c r="AF7" s="688"/>
      <c r="AG7" s="688"/>
      <c r="AH7" s="688"/>
      <c r="AI7" s="688"/>
      <c r="AJ7" s="688"/>
      <c r="AK7" s="688"/>
      <c r="AL7" s="688"/>
      <c r="AM7" s="688"/>
      <c r="AN7" s="688"/>
      <c r="AO7" s="688"/>
      <c r="AP7" s="689"/>
    </row>
    <row r="8" spans="2:50" ht="9" customHeight="1" x14ac:dyDescent="0.15">
      <c r="B8" s="678"/>
      <c r="C8" s="679"/>
      <c r="D8" s="679"/>
      <c r="E8" s="680"/>
      <c r="F8" s="687"/>
      <c r="G8" s="688"/>
      <c r="H8" s="688"/>
      <c r="I8" s="688"/>
      <c r="J8" s="688"/>
      <c r="K8" s="688"/>
      <c r="L8" s="688"/>
      <c r="M8" s="688"/>
      <c r="N8" s="688"/>
      <c r="O8" s="688"/>
      <c r="P8" s="688"/>
      <c r="Q8" s="688"/>
      <c r="R8" s="688"/>
      <c r="S8" s="688"/>
      <c r="T8" s="688"/>
      <c r="U8" s="688"/>
      <c r="V8" s="689"/>
      <c r="W8" s="678"/>
      <c r="X8" s="679"/>
      <c r="Y8" s="679"/>
      <c r="Z8" s="680"/>
      <c r="AA8" s="688"/>
      <c r="AB8" s="688"/>
      <c r="AC8" s="688"/>
      <c r="AD8" s="688"/>
      <c r="AE8" s="688"/>
      <c r="AF8" s="688"/>
      <c r="AG8" s="688"/>
      <c r="AH8" s="688"/>
      <c r="AI8" s="688"/>
      <c r="AJ8" s="688"/>
      <c r="AK8" s="688"/>
      <c r="AL8" s="688"/>
      <c r="AM8" s="688"/>
      <c r="AN8" s="688"/>
      <c r="AO8" s="688"/>
      <c r="AP8" s="689"/>
    </row>
    <row r="9" spans="2:50" ht="9" customHeight="1" x14ac:dyDescent="0.15">
      <c r="B9" s="681"/>
      <c r="C9" s="682"/>
      <c r="D9" s="682"/>
      <c r="E9" s="683"/>
      <c r="F9" s="690"/>
      <c r="G9" s="691"/>
      <c r="H9" s="691"/>
      <c r="I9" s="691"/>
      <c r="J9" s="691"/>
      <c r="K9" s="691"/>
      <c r="L9" s="691"/>
      <c r="M9" s="691"/>
      <c r="N9" s="691"/>
      <c r="O9" s="691"/>
      <c r="P9" s="691"/>
      <c r="Q9" s="691"/>
      <c r="R9" s="691"/>
      <c r="S9" s="691"/>
      <c r="T9" s="691"/>
      <c r="U9" s="691"/>
      <c r="V9" s="692"/>
      <c r="W9" s="681"/>
      <c r="X9" s="682"/>
      <c r="Y9" s="682"/>
      <c r="Z9" s="683"/>
      <c r="AA9" s="691"/>
      <c r="AB9" s="691"/>
      <c r="AC9" s="691"/>
      <c r="AD9" s="691"/>
      <c r="AE9" s="691"/>
      <c r="AF9" s="691"/>
      <c r="AG9" s="691"/>
      <c r="AH9" s="691"/>
      <c r="AI9" s="691"/>
      <c r="AJ9" s="691"/>
      <c r="AK9" s="691"/>
      <c r="AL9" s="691"/>
      <c r="AM9" s="691"/>
      <c r="AN9" s="691"/>
      <c r="AO9" s="691"/>
      <c r="AP9" s="692"/>
    </row>
    <row r="10" spans="2:50" ht="9" customHeight="1" x14ac:dyDescent="0.15"/>
    <row r="11" spans="2:50" ht="9" customHeight="1" x14ac:dyDescent="0.15">
      <c r="B11" s="704" t="s">
        <v>297</v>
      </c>
      <c r="C11" s="704"/>
      <c r="D11" s="704"/>
      <c r="E11" s="704"/>
      <c r="F11" s="704"/>
      <c r="G11" s="704"/>
      <c r="H11" s="704"/>
      <c r="I11" s="704"/>
      <c r="J11" s="704"/>
      <c r="K11" s="704"/>
      <c r="L11" s="704"/>
      <c r="M11" s="704"/>
      <c r="N11" s="704"/>
      <c r="O11" s="704"/>
      <c r="P11" s="704"/>
      <c r="Q11" s="704"/>
      <c r="R11" s="704"/>
      <c r="S11" s="704"/>
      <c r="T11" s="704"/>
      <c r="U11" s="704"/>
      <c r="V11" s="704"/>
      <c r="W11" s="704"/>
      <c r="X11" s="704"/>
      <c r="Y11" s="704"/>
      <c r="Z11" s="704"/>
      <c r="AA11" s="704"/>
      <c r="AB11" s="704"/>
      <c r="AC11" s="704"/>
      <c r="AD11" s="704"/>
      <c r="AE11" s="704"/>
      <c r="AF11" s="704"/>
      <c r="AG11" s="704"/>
      <c r="AH11" s="704"/>
      <c r="AI11" s="704"/>
      <c r="AJ11" s="704"/>
      <c r="AK11" s="704"/>
      <c r="AL11" s="704"/>
      <c r="AM11" s="704"/>
      <c r="AN11" s="704"/>
      <c r="AO11" s="704"/>
      <c r="AP11" s="704"/>
      <c r="AQ11" s="704"/>
      <c r="AR11" s="704"/>
      <c r="AS11" s="704"/>
      <c r="AT11" s="704"/>
      <c r="AU11" s="704"/>
      <c r="AV11" s="704"/>
      <c r="AW11" s="704"/>
      <c r="AX11" s="704"/>
    </row>
    <row r="12" spans="2:50" ht="9" customHeight="1" x14ac:dyDescent="0.15">
      <c r="B12" s="704"/>
      <c r="C12" s="704"/>
      <c r="D12" s="704"/>
      <c r="E12" s="704"/>
      <c r="F12" s="704"/>
      <c r="G12" s="704"/>
      <c r="H12" s="704"/>
      <c r="I12" s="704"/>
      <c r="J12" s="704"/>
      <c r="K12" s="704"/>
      <c r="L12" s="704"/>
      <c r="M12" s="704"/>
      <c r="N12" s="704"/>
      <c r="O12" s="704"/>
      <c r="P12" s="704"/>
      <c r="Q12" s="704"/>
      <c r="R12" s="704"/>
      <c r="S12" s="704"/>
      <c r="T12" s="704"/>
      <c r="U12" s="704"/>
      <c r="V12" s="704"/>
      <c r="W12" s="704"/>
      <c r="X12" s="704"/>
      <c r="Y12" s="704"/>
      <c r="Z12" s="704"/>
      <c r="AA12" s="704"/>
      <c r="AB12" s="704"/>
      <c r="AC12" s="704"/>
      <c r="AD12" s="704"/>
      <c r="AE12" s="704"/>
      <c r="AF12" s="704"/>
      <c r="AG12" s="704"/>
      <c r="AH12" s="704"/>
      <c r="AI12" s="704"/>
      <c r="AJ12" s="704"/>
      <c r="AK12" s="704"/>
      <c r="AL12" s="704"/>
      <c r="AM12" s="704"/>
      <c r="AN12" s="704"/>
      <c r="AO12" s="704"/>
      <c r="AP12" s="704"/>
      <c r="AQ12" s="704"/>
      <c r="AR12" s="704"/>
      <c r="AS12" s="704"/>
      <c r="AT12" s="704"/>
      <c r="AU12" s="704"/>
      <c r="AV12" s="704"/>
      <c r="AW12" s="704"/>
      <c r="AX12" s="704"/>
    </row>
    <row r="13" spans="2:50" ht="9" customHeight="1" x14ac:dyDescent="0.15">
      <c r="B13" s="704"/>
      <c r="C13" s="704"/>
      <c r="D13" s="704"/>
      <c r="E13" s="704"/>
      <c r="F13" s="704"/>
      <c r="G13" s="704"/>
      <c r="H13" s="704"/>
      <c r="I13" s="704"/>
      <c r="J13" s="704"/>
      <c r="K13" s="704"/>
      <c r="L13" s="704"/>
      <c r="M13" s="704"/>
      <c r="N13" s="704"/>
      <c r="O13" s="704"/>
      <c r="P13" s="704"/>
      <c r="Q13" s="704"/>
      <c r="R13" s="704"/>
      <c r="S13" s="704"/>
      <c r="T13" s="704"/>
      <c r="U13" s="704"/>
      <c r="V13" s="704"/>
      <c r="W13" s="704"/>
      <c r="X13" s="704"/>
      <c r="Y13" s="704"/>
      <c r="Z13" s="704"/>
      <c r="AA13" s="704"/>
      <c r="AB13" s="704"/>
      <c r="AC13" s="704"/>
      <c r="AD13" s="704"/>
      <c r="AE13" s="704"/>
      <c r="AF13" s="704"/>
      <c r="AG13" s="704"/>
      <c r="AH13" s="704"/>
      <c r="AI13" s="704"/>
      <c r="AJ13" s="704"/>
      <c r="AK13" s="704"/>
      <c r="AL13" s="704"/>
      <c r="AM13" s="704"/>
      <c r="AN13" s="704"/>
      <c r="AO13" s="704"/>
      <c r="AP13" s="704"/>
      <c r="AQ13" s="704"/>
      <c r="AR13" s="704"/>
      <c r="AS13" s="704"/>
      <c r="AT13" s="704"/>
      <c r="AU13" s="704"/>
      <c r="AV13" s="704"/>
      <c r="AW13" s="704"/>
      <c r="AX13" s="704"/>
    </row>
    <row r="14" spans="2:50" ht="9" customHeight="1" x14ac:dyDescent="0.15">
      <c r="B14" s="704"/>
      <c r="C14" s="704"/>
      <c r="D14" s="704"/>
      <c r="E14" s="704"/>
      <c r="F14" s="704"/>
      <c r="G14" s="704"/>
      <c r="H14" s="704"/>
      <c r="I14" s="704"/>
      <c r="J14" s="704"/>
      <c r="K14" s="704"/>
      <c r="L14" s="704"/>
      <c r="M14" s="704"/>
      <c r="N14" s="704"/>
      <c r="O14" s="704"/>
      <c r="P14" s="704"/>
      <c r="Q14" s="704"/>
      <c r="R14" s="704"/>
      <c r="S14" s="704"/>
      <c r="T14" s="704"/>
      <c r="U14" s="704"/>
      <c r="V14" s="704"/>
      <c r="W14" s="704"/>
      <c r="X14" s="704"/>
      <c r="Y14" s="704"/>
      <c r="Z14" s="704"/>
      <c r="AA14" s="704"/>
      <c r="AB14" s="704"/>
      <c r="AC14" s="704"/>
      <c r="AD14" s="704"/>
      <c r="AE14" s="704"/>
      <c r="AF14" s="704"/>
      <c r="AG14" s="704"/>
      <c r="AH14" s="704"/>
      <c r="AI14" s="704"/>
      <c r="AJ14" s="704"/>
      <c r="AK14" s="704"/>
      <c r="AL14" s="704"/>
      <c r="AM14" s="704"/>
      <c r="AN14" s="704"/>
      <c r="AO14" s="704"/>
      <c r="AP14" s="704"/>
      <c r="AQ14" s="704"/>
      <c r="AR14" s="704"/>
      <c r="AS14" s="704"/>
      <c r="AT14" s="704"/>
      <c r="AU14" s="704"/>
      <c r="AV14" s="704"/>
      <c r="AW14" s="704"/>
      <c r="AX14" s="704"/>
    </row>
    <row r="15" spans="2:50" ht="9" customHeight="1" x14ac:dyDescent="0.15">
      <c r="B15" s="126"/>
      <c r="C15" s="126"/>
      <c r="D15" s="126"/>
      <c r="E15" s="712" t="s">
        <v>357</v>
      </c>
      <c r="F15" s="713"/>
      <c r="G15" s="713"/>
      <c r="H15" s="713"/>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c r="AN15" s="713"/>
      <c r="AO15" s="713"/>
      <c r="AP15" s="713"/>
      <c r="AQ15" s="713"/>
      <c r="AR15" s="713"/>
      <c r="AS15" s="713"/>
      <c r="AT15" s="713"/>
      <c r="AU15" s="713"/>
      <c r="AV15" s="713"/>
      <c r="AW15" s="713"/>
      <c r="AX15" s="713"/>
    </row>
    <row r="16" spans="2:50" ht="9" customHeight="1" x14ac:dyDescent="0.15">
      <c r="B16" s="126"/>
      <c r="C16" s="126"/>
      <c r="D16" s="126"/>
      <c r="E16" s="713"/>
      <c r="F16" s="713"/>
      <c r="G16" s="713"/>
      <c r="H16" s="713"/>
      <c r="I16" s="713"/>
      <c r="J16" s="713"/>
      <c r="K16" s="713"/>
      <c r="L16" s="713"/>
      <c r="M16" s="713"/>
      <c r="N16" s="713"/>
      <c r="O16" s="713"/>
      <c r="P16" s="713"/>
      <c r="Q16" s="713"/>
      <c r="R16" s="713"/>
      <c r="S16" s="713"/>
      <c r="T16" s="713"/>
      <c r="U16" s="713"/>
      <c r="V16" s="713"/>
      <c r="W16" s="713"/>
      <c r="X16" s="713"/>
      <c r="Y16" s="713"/>
      <c r="Z16" s="713"/>
      <c r="AA16" s="713"/>
      <c r="AB16" s="713"/>
      <c r="AC16" s="713"/>
      <c r="AD16" s="713"/>
      <c r="AE16" s="713"/>
      <c r="AF16" s="713"/>
      <c r="AG16" s="713"/>
      <c r="AH16" s="713"/>
      <c r="AI16" s="713"/>
      <c r="AJ16" s="713"/>
      <c r="AK16" s="713"/>
      <c r="AL16" s="713"/>
      <c r="AM16" s="713"/>
      <c r="AN16" s="713"/>
      <c r="AO16" s="713"/>
      <c r="AP16" s="713"/>
      <c r="AQ16" s="713"/>
      <c r="AR16" s="713"/>
      <c r="AS16" s="713"/>
      <c r="AT16" s="713"/>
      <c r="AU16" s="713"/>
      <c r="AV16" s="713"/>
      <c r="AW16" s="713"/>
      <c r="AX16" s="713"/>
    </row>
    <row r="17" spans="2:52" ht="9" customHeight="1" x14ac:dyDescent="0.15">
      <c r="B17" s="126"/>
      <c r="C17" s="126"/>
      <c r="D17" s="126"/>
      <c r="E17" s="705" t="s">
        <v>348</v>
      </c>
      <c r="F17" s="705"/>
      <c r="G17" s="705"/>
      <c r="H17" s="705"/>
      <c r="I17" s="705"/>
      <c r="J17" s="705"/>
      <c r="K17" s="705"/>
      <c r="L17" s="705"/>
      <c r="M17" s="705"/>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705"/>
    </row>
    <row r="18" spans="2:52" ht="9" customHeight="1" x14ac:dyDescent="0.15">
      <c r="B18" s="126"/>
      <c r="C18" s="126"/>
      <c r="D18" s="126"/>
      <c r="E18" s="705"/>
      <c r="F18" s="705"/>
      <c r="G18" s="705"/>
      <c r="H18" s="705"/>
      <c r="I18" s="705"/>
      <c r="J18" s="705"/>
      <c r="K18" s="705"/>
      <c r="L18" s="705"/>
      <c r="M18" s="705"/>
      <c r="N18" s="705"/>
      <c r="O18" s="705"/>
      <c r="P18" s="705"/>
      <c r="Q18" s="705"/>
      <c r="R18" s="705"/>
      <c r="S18" s="705"/>
      <c r="T18" s="705"/>
      <c r="U18" s="705"/>
      <c r="V18" s="705"/>
      <c r="W18" s="705"/>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row>
    <row r="19" spans="2:52" ht="9.75" customHeight="1" x14ac:dyDescent="0.15">
      <c r="E19" s="705" t="s">
        <v>298</v>
      </c>
      <c r="F19" s="705"/>
      <c r="G19" s="705"/>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705"/>
      <c r="AX19" s="705"/>
      <c r="AY19" s="127"/>
      <c r="AZ19" s="127"/>
    </row>
    <row r="20" spans="2:52" ht="9.75" customHeight="1" x14ac:dyDescent="0.15">
      <c r="E20" s="705"/>
      <c r="F20" s="705"/>
      <c r="G20" s="705"/>
      <c r="H20" s="705"/>
      <c r="I20" s="705"/>
      <c r="J20" s="705"/>
      <c r="K20" s="705"/>
      <c r="L20" s="705"/>
      <c r="M20" s="705"/>
      <c r="N20" s="705"/>
      <c r="O20" s="705"/>
      <c r="P20" s="705"/>
      <c r="Q20" s="705"/>
      <c r="R20" s="705"/>
      <c r="S20" s="705"/>
      <c r="T20" s="705"/>
      <c r="U20" s="705"/>
      <c r="V20" s="705"/>
      <c r="W20" s="705"/>
      <c r="X20" s="705"/>
      <c r="Y20" s="705"/>
      <c r="Z20" s="705"/>
      <c r="AA20" s="705"/>
      <c r="AB20" s="705"/>
      <c r="AC20" s="705"/>
      <c r="AD20" s="705"/>
      <c r="AE20" s="705"/>
      <c r="AF20" s="705"/>
      <c r="AG20" s="705"/>
      <c r="AH20" s="705"/>
      <c r="AI20" s="705"/>
      <c r="AJ20" s="705"/>
      <c r="AK20" s="705"/>
      <c r="AL20" s="705"/>
      <c r="AM20" s="705"/>
      <c r="AN20" s="705"/>
      <c r="AO20" s="705"/>
      <c r="AP20" s="705"/>
      <c r="AQ20" s="705"/>
      <c r="AR20" s="705"/>
      <c r="AS20" s="705"/>
      <c r="AT20" s="705"/>
      <c r="AU20" s="705"/>
      <c r="AV20" s="705"/>
      <c r="AW20" s="705"/>
      <c r="AX20" s="705"/>
      <c r="AY20" s="127"/>
      <c r="AZ20" s="127"/>
    </row>
    <row r="21" spans="2:52" ht="9.75" customHeight="1" x14ac:dyDescent="0.15">
      <c r="E21" s="705" t="s">
        <v>349</v>
      </c>
      <c r="F21" s="705"/>
      <c r="G21" s="705"/>
      <c r="H21" s="705"/>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c r="AH21" s="705"/>
      <c r="AI21" s="705"/>
      <c r="AJ21" s="705"/>
      <c r="AK21" s="705"/>
      <c r="AL21" s="705"/>
      <c r="AM21" s="705"/>
      <c r="AN21" s="705"/>
      <c r="AO21" s="705"/>
      <c r="AP21" s="705"/>
      <c r="AQ21" s="705"/>
      <c r="AR21" s="705"/>
      <c r="AS21" s="705"/>
      <c r="AT21" s="705"/>
      <c r="AU21" s="705"/>
      <c r="AV21" s="705"/>
      <c r="AW21" s="705"/>
      <c r="AX21" s="705"/>
    </row>
    <row r="22" spans="2:52" ht="9" customHeight="1" x14ac:dyDescent="0.1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c r="AC22" s="705"/>
      <c r="AD22" s="705"/>
      <c r="AE22" s="705"/>
      <c r="AF22" s="705"/>
      <c r="AG22" s="705"/>
      <c r="AH22" s="705"/>
      <c r="AI22" s="705"/>
      <c r="AJ22" s="705"/>
      <c r="AK22" s="705"/>
      <c r="AL22" s="705"/>
      <c r="AM22" s="705"/>
      <c r="AN22" s="705"/>
      <c r="AO22" s="705"/>
      <c r="AP22" s="705"/>
      <c r="AQ22" s="705"/>
      <c r="AR22" s="705"/>
      <c r="AS22" s="705"/>
      <c r="AT22" s="705"/>
      <c r="AU22" s="705"/>
      <c r="AV22" s="705"/>
      <c r="AW22" s="705"/>
      <c r="AX22" s="705"/>
    </row>
    <row r="23" spans="2:52" ht="9" customHeight="1" x14ac:dyDescent="0.15">
      <c r="E23" s="706" t="s">
        <v>350</v>
      </c>
      <c r="F23" s="705"/>
      <c r="G23" s="705"/>
      <c r="H23" s="705"/>
      <c r="I23" s="705"/>
      <c r="J23" s="705"/>
      <c r="K23" s="705"/>
      <c r="L23" s="705"/>
      <c r="M23" s="705"/>
      <c r="N23" s="705"/>
      <c r="O23" s="705"/>
      <c r="P23" s="705"/>
      <c r="Q23" s="705"/>
      <c r="R23" s="705"/>
      <c r="S23" s="705"/>
      <c r="T23" s="705"/>
      <c r="U23" s="705"/>
      <c r="V23" s="705"/>
      <c r="W23" s="705"/>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row>
    <row r="24" spans="2:52" ht="9" customHeight="1" x14ac:dyDescent="0.15">
      <c r="B24" s="128"/>
      <c r="C24" s="128"/>
      <c r="D24" s="128"/>
      <c r="E24" s="705"/>
      <c r="F24" s="705"/>
      <c r="G24" s="705"/>
      <c r="H24" s="705"/>
      <c r="I24" s="705"/>
      <c r="J24" s="705"/>
      <c r="K24" s="705"/>
      <c r="L24" s="705"/>
      <c r="M24" s="705"/>
      <c r="N24" s="705"/>
      <c r="O24" s="705"/>
      <c r="P24" s="705"/>
      <c r="Q24" s="705"/>
      <c r="R24" s="705"/>
      <c r="S24" s="705"/>
      <c r="T24" s="705"/>
      <c r="U24" s="705"/>
      <c r="V24" s="705"/>
      <c r="W24" s="705"/>
      <c r="X24" s="705"/>
      <c r="Y24" s="705"/>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row>
    <row r="25" spans="2:52" ht="12.75" customHeight="1" x14ac:dyDescent="0.15">
      <c r="C25" s="129"/>
      <c r="D25" s="129"/>
      <c r="E25" s="705"/>
      <c r="F25" s="705"/>
      <c r="G25" s="705"/>
      <c r="H25" s="705"/>
      <c r="I25" s="705"/>
      <c r="J25" s="705"/>
      <c r="K25" s="705"/>
      <c r="L25" s="705"/>
      <c r="M25" s="705"/>
      <c r="N25" s="705"/>
      <c r="O25" s="705"/>
      <c r="P25" s="705"/>
      <c r="Q25" s="705"/>
      <c r="R25" s="705"/>
      <c r="S25" s="705"/>
      <c r="T25" s="705"/>
      <c r="U25" s="705"/>
      <c r="V25" s="705"/>
      <c r="W25" s="705"/>
      <c r="X25" s="705"/>
      <c r="Y25" s="705"/>
      <c r="Z25" s="705"/>
      <c r="AA25" s="705"/>
      <c r="AB25" s="705"/>
      <c r="AC25" s="705"/>
      <c r="AD25" s="705"/>
      <c r="AE25" s="705"/>
      <c r="AF25" s="705"/>
      <c r="AG25" s="705"/>
      <c r="AH25" s="705"/>
      <c r="AI25" s="705"/>
      <c r="AJ25" s="705"/>
      <c r="AK25" s="705"/>
      <c r="AL25" s="705"/>
      <c r="AM25" s="705"/>
      <c r="AN25" s="705"/>
      <c r="AO25" s="705"/>
      <c r="AP25" s="705"/>
      <c r="AQ25" s="705"/>
      <c r="AR25" s="705"/>
      <c r="AS25" s="705"/>
      <c r="AT25" s="705"/>
      <c r="AU25" s="705"/>
      <c r="AV25" s="705"/>
      <c r="AW25" s="705"/>
      <c r="AX25" s="705"/>
    </row>
    <row r="26" spans="2:52" ht="9" customHeight="1" x14ac:dyDescent="0.15">
      <c r="B26" s="707" t="s">
        <v>299</v>
      </c>
      <c r="C26" s="707"/>
      <c r="D26" s="707"/>
      <c r="E26" s="707"/>
      <c r="F26" s="707"/>
      <c r="G26" s="707"/>
      <c r="H26" s="707"/>
      <c r="I26" s="707"/>
      <c r="J26" s="707"/>
      <c r="K26" s="707"/>
      <c r="L26" s="707"/>
      <c r="M26" s="707"/>
      <c r="N26" s="708" t="s">
        <v>300</v>
      </c>
      <c r="O26" s="708"/>
      <c r="P26" s="708"/>
      <c r="Q26" s="708"/>
      <c r="R26" s="708"/>
      <c r="S26" s="708"/>
      <c r="T26" s="708"/>
      <c r="U26" s="708"/>
      <c r="V26" s="710"/>
      <c r="W26" s="710"/>
      <c r="X26" s="710"/>
      <c r="Y26" s="710"/>
      <c r="Z26" s="710"/>
      <c r="AA26" s="710"/>
      <c r="AB26" s="710"/>
      <c r="AC26" s="710"/>
      <c r="AD26" s="710"/>
      <c r="AE26" s="710"/>
      <c r="AF26" s="710"/>
      <c r="AG26" s="710"/>
      <c r="AH26" s="710"/>
      <c r="AI26" s="710"/>
      <c r="AJ26" s="710"/>
      <c r="AK26" s="710"/>
      <c r="AL26" s="710"/>
      <c r="AM26" s="710"/>
      <c r="AN26" s="710"/>
      <c r="AO26" s="710"/>
      <c r="AP26" s="710"/>
      <c r="AQ26" s="710"/>
      <c r="AR26" s="710"/>
      <c r="AS26" s="710"/>
      <c r="AT26" s="710"/>
      <c r="AU26" s="710"/>
      <c r="AV26" s="710"/>
      <c r="AW26" s="710"/>
      <c r="AX26" s="710"/>
    </row>
    <row r="27" spans="2:52" ht="9" customHeight="1" x14ac:dyDescent="0.15">
      <c r="B27" s="707"/>
      <c r="C27" s="707"/>
      <c r="D27" s="707"/>
      <c r="E27" s="707"/>
      <c r="F27" s="707"/>
      <c r="G27" s="707"/>
      <c r="H27" s="707"/>
      <c r="I27" s="707"/>
      <c r="J27" s="707"/>
      <c r="K27" s="707"/>
      <c r="L27" s="707"/>
      <c r="M27" s="707"/>
      <c r="N27" s="708"/>
      <c r="O27" s="708"/>
      <c r="P27" s="708"/>
      <c r="Q27" s="708"/>
      <c r="R27" s="708"/>
      <c r="S27" s="708"/>
      <c r="T27" s="708"/>
      <c r="U27" s="708"/>
      <c r="V27" s="710"/>
      <c r="W27" s="710"/>
      <c r="X27" s="710"/>
      <c r="Y27" s="710"/>
      <c r="Z27" s="710"/>
      <c r="AA27" s="710"/>
      <c r="AB27" s="710"/>
      <c r="AC27" s="710"/>
      <c r="AD27" s="710"/>
      <c r="AE27" s="710"/>
      <c r="AF27" s="710"/>
      <c r="AG27" s="710"/>
      <c r="AH27" s="710"/>
      <c r="AI27" s="710"/>
      <c r="AJ27" s="710"/>
      <c r="AK27" s="710"/>
      <c r="AL27" s="710"/>
      <c r="AM27" s="710"/>
      <c r="AN27" s="710"/>
      <c r="AO27" s="710"/>
      <c r="AP27" s="710"/>
      <c r="AQ27" s="710"/>
      <c r="AR27" s="710"/>
      <c r="AS27" s="710"/>
      <c r="AT27" s="710"/>
      <c r="AU27" s="710"/>
      <c r="AV27" s="710"/>
      <c r="AW27" s="710"/>
      <c r="AX27" s="710"/>
    </row>
    <row r="28" spans="2:52" ht="9" customHeight="1" x14ac:dyDescent="0.15">
      <c r="B28" s="707"/>
      <c r="C28" s="707"/>
      <c r="D28" s="707"/>
      <c r="E28" s="707"/>
      <c r="F28" s="707"/>
      <c r="G28" s="707"/>
      <c r="H28" s="707"/>
      <c r="I28" s="707"/>
      <c r="J28" s="707"/>
      <c r="K28" s="707"/>
      <c r="L28" s="707"/>
      <c r="M28" s="707"/>
      <c r="N28" s="709"/>
      <c r="O28" s="709"/>
      <c r="P28" s="709"/>
      <c r="Q28" s="709"/>
      <c r="R28" s="709"/>
      <c r="S28" s="709"/>
      <c r="T28" s="709"/>
      <c r="U28" s="709"/>
      <c r="V28" s="711"/>
      <c r="W28" s="711"/>
      <c r="X28" s="711"/>
      <c r="Y28" s="711"/>
      <c r="Z28" s="711"/>
      <c r="AA28" s="711"/>
      <c r="AB28" s="711"/>
      <c r="AC28" s="711"/>
      <c r="AD28" s="711"/>
      <c r="AE28" s="711"/>
      <c r="AF28" s="711"/>
      <c r="AG28" s="711"/>
      <c r="AH28" s="711"/>
      <c r="AI28" s="711"/>
      <c r="AJ28" s="711"/>
      <c r="AK28" s="711"/>
      <c r="AL28" s="711"/>
      <c r="AM28" s="711"/>
      <c r="AN28" s="711"/>
      <c r="AO28" s="711"/>
      <c r="AP28" s="711"/>
      <c r="AQ28" s="711"/>
      <c r="AR28" s="711"/>
      <c r="AS28" s="711"/>
      <c r="AT28" s="711"/>
      <c r="AU28" s="711"/>
      <c r="AV28" s="711"/>
      <c r="AW28" s="711"/>
      <c r="AX28" s="711"/>
    </row>
    <row r="29" spans="2:52" ht="9" customHeight="1" x14ac:dyDescent="0.15">
      <c r="B29" s="128"/>
      <c r="N29" s="714" t="s">
        <v>301</v>
      </c>
      <c r="O29" s="714"/>
      <c r="P29" s="714"/>
      <c r="Q29" s="714"/>
      <c r="R29" s="714"/>
      <c r="S29" s="714"/>
      <c r="T29" s="714"/>
      <c r="U29" s="714"/>
      <c r="V29" s="717"/>
      <c r="W29" s="718"/>
      <c r="X29" s="718"/>
      <c r="Y29" s="718"/>
      <c r="Z29" s="718"/>
      <c r="AA29" s="718"/>
      <c r="AB29" s="718"/>
      <c r="AC29" s="718"/>
      <c r="AD29" s="718"/>
      <c r="AE29" s="718"/>
      <c r="AF29" s="718"/>
      <c r="AG29" s="718"/>
      <c r="AH29" s="718"/>
      <c r="AI29" s="718"/>
      <c r="AJ29" s="718"/>
      <c r="AK29" s="718"/>
      <c r="AL29" s="718"/>
      <c r="AM29" s="718"/>
      <c r="AN29" s="718"/>
      <c r="AO29" s="718"/>
      <c r="AP29" s="718"/>
      <c r="AQ29" s="718"/>
      <c r="AR29" s="718"/>
      <c r="AS29" s="718"/>
      <c r="AT29" s="718"/>
      <c r="AU29" s="718"/>
      <c r="AV29" s="718"/>
      <c r="AW29" s="718"/>
      <c r="AX29" s="718"/>
    </row>
    <row r="30" spans="2:52" ht="9" customHeight="1" x14ac:dyDescent="0.15">
      <c r="B30" s="128"/>
      <c r="N30" s="715"/>
      <c r="O30" s="715"/>
      <c r="P30" s="715"/>
      <c r="Q30" s="715"/>
      <c r="R30" s="715"/>
      <c r="S30" s="715"/>
      <c r="T30" s="715"/>
      <c r="U30" s="715"/>
      <c r="V30" s="719"/>
      <c r="W30" s="710"/>
      <c r="X30" s="710"/>
      <c r="Y30" s="710"/>
      <c r="Z30" s="710"/>
      <c r="AA30" s="710"/>
      <c r="AB30" s="710"/>
      <c r="AC30" s="710"/>
      <c r="AD30" s="710"/>
      <c r="AE30" s="710"/>
      <c r="AF30" s="710"/>
      <c r="AG30" s="710"/>
      <c r="AH30" s="710"/>
      <c r="AI30" s="710"/>
      <c r="AJ30" s="710"/>
      <c r="AK30" s="710"/>
      <c r="AL30" s="710"/>
      <c r="AM30" s="710"/>
      <c r="AN30" s="710"/>
      <c r="AO30" s="710"/>
      <c r="AP30" s="710"/>
      <c r="AQ30" s="710"/>
      <c r="AR30" s="710"/>
      <c r="AS30" s="710"/>
      <c r="AT30" s="710"/>
      <c r="AU30" s="710"/>
      <c r="AV30" s="710"/>
      <c r="AW30" s="710"/>
      <c r="AX30" s="710"/>
    </row>
    <row r="31" spans="2:52" ht="9" customHeight="1" x14ac:dyDescent="0.15">
      <c r="B31" s="128"/>
      <c r="N31" s="716"/>
      <c r="O31" s="716"/>
      <c r="P31" s="716"/>
      <c r="Q31" s="716"/>
      <c r="R31" s="716"/>
      <c r="S31" s="716"/>
      <c r="T31" s="716"/>
      <c r="U31" s="716"/>
      <c r="V31" s="711"/>
      <c r="W31" s="711"/>
      <c r="X31" s="711"/>
      <c r="Y31" s="711"/>
      <c r="Z31" s="711"/>
      <c r="AA31" s="711"/>
      <c r="AB31" s="711"/>
      <c r="AC31" s="711"/>
      <c r="AD31" s="711"/>
      <c r="AE31" s="711"/>
      <c r="AF31" s="711"/>
      <c r="AG31" s="711"/>
      <c r="AH31" s="711"/>
      <c r="AI31" s="711"/>
      <c r="AJ31" s="711"/>
      <c r="AK31" s="711"/>
      <c r="AL31" s="711"/>
      <c r="AM31" s="711"/>
      <c r="AN31" s="711"/>
      <c r="AO31" s="711"/>
      <c r="AP31" s="711"/>
      <c r="AQ31" s="711"/>
      <c r="AR31" s="711"/>
      <c r="AS31" s="711"/>
      <c r="AT31" s="711"/>
      <c r="AU31" s="711"/>
      <c r="AV31" s="711"/>
      <c r="AW31" s="711"/>
      <c r="AX31" s="711"/>
    </row>
    <row r="32" spans="2:52" ht="9" customHeight="1" x14ac:dyDescent="0.15">
      <c r="B32" s="128"/>
      <c r="K32" s="129"/>
      <c r="L32" s="129"/>
      <c r="M32" s="130"/>
      <c r="N32" s="720" t="s">
        <v>302</v>
      </c>
      <c r="O32" s="720"/>
      <c r="P32" s="720"/>
      <c r="Q32" s="720"/>
      <c r="R32" s="720"/>
      <c r="S32" s="720"/>
      <c r="T32" s="720"/>
      <c r="U32" s="720"/>
      <c r="V32" s="723"/>
      <c r="W32" s="718"/>
      <c r="X32" s="718"/>
      <c r="Y32" s="718"/>
      <c r="Z32" s="718"/>
      <c r="AA32" s="718"/>
      <c r="AB32" s="718"/>
      <c r="AC32" s="718"/>
      <c r="AD32" s="718"/>
      <c r="AE32" s="718"/>
      <c r="AF32" s="718"/>
      <c r="AG32" s="718"/>
      <c r="AH32" s="718"/>
      <c r="AI32" s="718"/>
      <c r="AJ32" s="718"/>
      <c r="AK32" s="718"/>
      <c r="AL32" s="718"/>
      <c r="AM32" s="718"/>
      <c r="AN32" s="718"/>
      <c r="AO32" s="718"/>
      <c r="AP32" s="718"/>
      <c r="AQ32" s="718"/>
      <c r="AR32" s="718"/>
      <c r="AS32" s="718"/>
      <c r="AT32" s="718"/>
      <c r="AU32" s="718"/>
      <c r="AV32" s="718"/>
      <c r="AW32" s="718"/>
      <c r="AX32" s="718"/>
    </row>
    <row r="33" spans="2:50" ht="9" customHeight="1" x14ac:dyDescent="0.15">
      <c r="B33" s="128"/>
      <c r="K33" s="129"/>
      <c r="L33" s="129"/>
      <c r="M33" s="130"/>
      <c r="N33" s="721"/>
      <c r="O33" s="721"/>
      <c r="P33" s="721"/>
      <c r="Q33" s="721"/>
      <c r="R33" s="721"/>
      <c r="S33" s="721"/>
      <c r="T33" s="721"/>
      <c r="U33" s="721"/>
      <c r="V33" s="724"/>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U33" s="725"/>
      <c r="AV33" s="725"/>
      <c r="AW33" s="725"/>
      <c r="AX33" s="725"/>
    </row>
    <row r="34" spans="2:50" ht="12.75" customHeight="1" x14ac:dyDescent="0.15">
      <c r="B34" s="128"/>
      <c r="K34" s="129"/>
      <c r="L34" s="129"/>
      <c r="M34" s="130"/>
      <c r="N34" s="722"/>
      <c r="O34" s="722"/>
      <c r="P34" s="722"/>
      <c r="Q34" s="722"/>
      <c r="R34" s="722"/>
      <c r="S34" s="722"/>
      <c r="T34" s="722"/>
      <c r="U34" s="722"/>
      <c r="V34" s="711"/>
      <c r="W34" s="711"/>
      <c r="X34" s="711"/>
      <c r="Y34" s="711"/>
      <c r="Z34" s="711"/>
      <c r="AA34" s="711"/>
      <c r="AB34" s="711"/>
      <c r="AC34" s="711"/>
      <c r="AD34" s="711"/>
      <c r="AE34" s="711"/>
      <c r="AF34" s="711"/>
      <c r="AG34" s="711"/>
      <c r="AH34" s="711"/>
      <c r="AI34" s="711"/>
      <c r="AJ34" s="711"/>
      <c r="AK34" s="711"/>
      <c r="AL34" s="711"/>
      <c r="AM34" s="711"/>
      <c r="AN34" s="711"/>
      <c r="AO34" s="711"/>
      <c r="AP34" s="711"/>
      <c r="AQ34" s="711"/>
      <c r="AR34" s="711"/>
      <c r="AS34" s="711"/>
      <c r="AT34" s="711"/>
      <c r="AU34" s="711"/>
      <c r="AV34" s="711"/>
      <c r="AW34" s="711"/>
      <c r="AX34" s="711"/>
    </row>
    <row r="35" spans="2:50" ht="9" customHeight="1" x14ac:dyDescent="0.15">
      <c r="B35" s="128"/>
      <c r="C35" s="129"/>
      <c r="D35" s="129"/>
      <c r="E35" s="130"/>
      <c r="F35" s="130"/>
      <c r="G35" s="130"/>
      <c r="H35" s="130"/>
      <c r="I35" s="130"/>
      <c r="J35" s="130"/>
      <c r="K35" s="130"/>
      <c r="L35" s="130"/>
      <c r="M35" s="130"/>
      <c r="N35" s="131"/>
      <c r="O35" s="131"/>
      <c r="P35" s="131"/>
      <c r="Q35" s="131"/>
      <c r="AT35" s="131"/>
      <c r="AU35" s="131"/>
      <c r="AV35" s="131"/>
      <c r="AW35" s="131"/>
      <c r="AX35" s="131"/>
    </row>
    <row r="36" spans="2:50" ht="9" customHeight="1" x14ac:dyDescent="0.15">
      <c r="B36" s="726" t="s">
        <v>303</v>
      </c>
      <c r="C36" s="727"/>
      <c r="D36" s="727"/>
      <c r="E36" s="727"/>
      <c r="F36" s="727"/>
      <c r="G36" s="727"/>
      <c r="H36" s="727"/>
      <c r="I36" s="727"/>
      <c r="J36" s="728"/>
      <c r="K36" s="726" t="s">
        <v>304</v>
      </c>
      <c r="L36" s="727"/>
      <c r="M36" s="727"/>
      <c r="N36" s="727"/>
      <c r="O36" s="727"/>
      <c r="P36" s="727"/>
      <c r="Q36" s="727"/>
      <c r="R36" s="727"/>
      <c r="S36" s="726" t="s">
        <v>305</v>
      </c>
      <c r="T36" s="727"/>
      <c r="U36" s="727"/>
      <c r="V36" s="727"/>
      <c r="W36" s="727"/>
      <c r="X36" s="727"/>
      <c r="Y36" s="727"/>
      <c r="Z36" s="727"/>
      <c r="AA36" s="726" t="s">
        <v>306</v>
      </c>
      <c r="AB36" s="727"/>
      <c r="AC36" s="727"/>
      <c r="AD36" s="727"/>
      <c r="AE36" s="727"/>
      <c r="AF36" s="727"/>
      <c r="AG36" s="727"/>
      <c r="AH36" s="727"/>
      <c r="AI36" s="726" t="s">
        <v>307</v>
      </c>
      <c r="AJ36" s="727"/>
      <c r="AK36" s="727"/>
      <c r="AL36" s="727"/>
      <c r="AM36" s="727"/>
      <c r="AN36" s="727"/>
      <c r="AO36" s="727"/>
      <c r="AP36" s="727"/>
      <c r="AQ36" s="726" t="s">
        <v>308</v>
      </c>
      <c r="AR36" s="727"/>
      <c r="AS36" s="727"/>
      <c r="AT36" s="727"/>
      <c r="AU36" s="727"/>
      <c r="AV36" s="727"/>
      <c r="AW36" s="727"/>
      <c r="AX36" s="728"/>
    </row>
    <row r="37" spans="2:50" ht="9" customHeight="1" x14ac:dyDescent="0.15">
      <c r="B37" s="729"/>
      <c r="C37" s="730"/>
      <c r="D37" s="730"/>
      <c r="E37" s="730"/>
      <c r="F37" s="730"/>
      <c r="G37" s="730"/>
      <c r="H37" s="730"/>
      <c r="I37" s="730"/>
      <c r="J37" s="731"/>
      <c r="K37" s="729"/>
      <c r="L37" s="730"/>
      <c r="M37" s="730"/>
      <c r="N37" s="730"/>
      <c r="O37" s="730"/>
      <c r="P37" s="730"/>
      <c r="Q37" s="730"/>
      <c r="R37" s="730"/>
      <c r="S37" s="729"/>
      <c r="T37" s="730"/>
      <c r="U37" s="730"/>
      <c r="V37" s="730"/>
      <c r="W37" s="730"/>
      <c r="X37" s="730"/>
      <c r="Y37" s="730"/>
      <c r="Z37" s="730"/>
      <c r="AA37" s="729"/>
      <c r="AB37" s="730"/>
      <c r="AC37" s="730"/>
      <c r="AD37" s="730"/>
      <c r="AE37" s="730"/>
      <c r="AF37" s="730"/>
      <c r="AG37" s="730"/>
      <c r="AH37" s="730"/>
      <c r="AI37" s="729"/>
      <c r="AJ37" s="730"/>
      <c r="AK37" s="730"/>
      <c r="AL37" s="730"/>
      <c r="AM37" s="730"/>
      <c r="AN37" s="730"/>
      <c r="AO37" s="730"/>
      <c r="AP37" s="730"/>
      <c r="AQ37" s="729"/>
      <c r="AR37" s="730"/>
      <c r="AS37" s="730"/>
      <c r="AT37" s="730"/>
      <c r="AU37" s="730"/>
      <c r="AV37" s="730"/>
      <c r="AW37" s="730"/>
      <c r="AX37" s="731"/>
    </row>
    <row r="38" spans="2:50" ht="9" customHeight="1" x14ac:dyDescent="0.15">
      <c r="B38" s="732"/>
      <c r="C38" s="733"/>
      <c r="D38" s="733"/>
      <c r="E38" s="733"/>
      <c r="F38" s="733"/>
      <c r="G38" s="733"/>
      <c r="H38" s="733"/>
      <c r="I38" s="733"/>
      <c r="J38" s="734"/>
      <c r="K38" s="732"/>
      <c r="L38" s="733"/>
      <c r="M38" s="733"/>
      <c r="N38" s="733"/>
      <c r="O38" s="733"/>
      <c r="P38" s="733"/>
      <c r="Q38" s="733"/>
      <c r="R38" s="733"/>
      <c r="S38" s="732"/>
      <c r="T38" s="733"/>
      <c r="U38" s="733"/>
      <c r="V38" s="733"/>
      <c r="W38" s="733"/>
      <c r="X38" s="733"/>
      <c r="Y38" s="733"/>
      <c r="Z38" s="733"/>
      <c r="AA38" s="732"/>
      <c r="AB38" s="733"/>
      <c r="AC38" s="733"/>
      <c r="AD38" s="733"/>
      <c r="AE38" s="733"/>
      <c r="AF38" s="733"/>
      <c r="AG38" s="733"/>
      <c r="AH38" s="733"/>
      <c r="AI38" s="732"/>
      <c r="AJ38" s="733"/>
      <c r="AK38" s="733"/>
      <c r="AL38" s="733"/>
      <c r="AM38" s="733"/>
      <c r="AN38" s="733"/>
      <c r="AO38" s="733"/>
      <c r="AP38" s="733"/>
      <c r="AQ38" s="732"/>
      <c r="AR38" s="733"/>
      <c r="AS38" s="733"/>
      <c r="AT38" s="733"/>
      <c r="AU38" s="733"/>
      <c r="AV38" s="733"/>
      <c r="AW38" s="733"/>
      <c r="AX38" s="734"/>
    </row>
    <row r="39" spans="2:50" ht="11.25" customHeight="1" x14ac:dyDescent="0.15">
      <c r="B39" s="750">
        <v>2023</v>
      </c>
      <c r="C39" s="751"/>
      <c r="D39" s="751"/>
      <c r="E39" s="751" t="s">
        <v>309</v>
      </c>
      <c r="F39" s="751"/>
      <c r="G39" s="751">
        <v>2</v>
      </c>
      <c r="H39" s="755"/>
      <c r="I39" s="751" t="s">
        <v>310</v>
      </c>
      <c r="J39" s="757"/>
      <c r="K39" s="735"/>
      <c r="L39" s="736"/>
      <c r="M39" s="736"/>
      <c r="N39" s="736"/>
      <c r="O39" s="736"/>
      <c r="P39" s="736"/>
      <c r="Q39" s="736"/>
      <c r="R39" s="737"/>
      <c r="S39" s="735"/>
      <c r="T39" s="736"/>
      <c r="U39" s="736"/>
      <c r="V39" s="736"/>
      <c r="W39" s="736"/>
      <c r="X39" s="736"/>
      <c r="Y39" s="736"/>
      <c r="Z39" s="737"/>
      <c r="AA39" s="735"/>
      <c r="AB39" s="736"/>
      <c r="AC39" s="736"/>
      <c r="AD39" s="736"/>
      <c r="AE39" s="736"/>
      <c r="AF39" s="736"/>
      <c r="AG39" s="736"/>
      <c r="AH39" s="737"/>
      <c r="AI39" s="735"/>
      <c r="AJ39" s="736"/>
      <c r="AK39" s="736"/>
      <c r="AL39" s="736"/>
      <c r="AM39" s="736"/>
      <c r="AN39" s="736"/>
      <c r="AO39" s="736"/>
      <c r="AP39" s="737"/>
      <c r="AQ39" s="735"/>
      <c r="AR39" s="736"/>
      <c r="AS39" s="736"/>
      <c r="AT39" s="736"/>
      <c r="AU39" s="736"/>
      <c r="AV39" s="736"/>
      <c r="AW39" s="736"/>
      <c r="AX39" s="737"/>
    </row>
    <row r="40" spans="2:50" ht="11.25" customHeight="1" x14ac:dyDescent="0.15">
      <c r="B40" s="752"/>
      <c r="C40" s="753"/>
      <c r="D40" s="753"/>
      <c r="E40" s="754"/>
      <c r="F40" s="754"/>
      <c r="G40" s="756"/>
      <c r="H40" s="756"/>
      <c r="I40" s="754"/>
      <c r="J40" s="758"/>
      <c r="K40" s="738"/>
      <c r="L40" s="739"/>
      <c r="M40" s="739"/>
      <c r="N40" s="739"/>
      <c r="O40" s="739"/>
      <c r="P40" s="739"/>
      <c r="Q40" s="739"/>
      <c r="R40" s="740"/>
      <c r="S40" s="738"/>
      <c r="T40" s="739"/>
      <c r="U40" s="739"/>
      <c r="V40" s="739"/>
      <c r="W40" s="739"/>
      <c r="X40" s="739"/>
      <c r="Y40" s="739"/>
      <c r="Z40" s="740"/>
      <c r="AA40" s="738"/>
      <c r="AB40" s="739"/>
      <c r="AC40" s="739"/>
      <c r="AD40" s="739"/>
      <c r="AE40" s="739"/>
      <c r="AF40" s="739"/>
      <c r="AG40" s="739"/>
      <c r="AH40" s="740"/>
      <c r="AI40" s="738"/>
      <c r="AJ40" s="739"/>
      <c r="AK40" s="739"/>
      <c r="AL40" s="739"/>
      <c r="AM40" s="739"/>
      <c r="AN40" s="739"/>
      <c r="AO40" s="739"/>
      <c r="AP40" s="740"/>
      <c r="AQ40" s="738"/>
      <c r="AR40" s="739"/>
      <c r="AS40" s="739"/>
      <c r="AT40" s="739"/>
      <c r="AU40" s="739"/>
      <c r="AV40" s="739"/>
      <c r="AW40" s="739"/>
      <c r="AX40" s="740"/>
    </row>
    <row r="41" spans="2:50" ht="9" customHeight="1" x14ac:dyDescent="0.15">
      <c r="B41" s="741" t="s">
        <v>311</v>
      </c>
      <c r="C41" s="742"/>
      <c r="D41" s="742"/>
      <c r="E41" s="742"/>
      <c r="F41" s="742"/>
      <c r="G41" s="742"/>
      <c r="H41" s="742"/>
      <c r="I41" s="742"/>
      <c r="J41" s="743"/>
      <c r="K41" s="744"/>
      <c r="L41" s="745"/>
      <c r="M41" s="745"/>
      <c r="N41" s="745"/>
      <c r="O41" s="745"/>
      <c r="P41" s="745"/>
      <c r="Q41" s="745"/>
      <c r="R41" s="745"/>
      <c r="S41" s="744"/>
      <c r="T41" s="745"/>
      <c r="U41" s="745"/>
      <c r="V41" s="745"/>
      <c r="W41" s="745"/>
      <c r="X41" s="745"/>
      <c r="Y41" s="745"/>
      <c r="Z41" s="745"/>
      <c r="AA41" s="744"/>
      <c r="AB41" s="745"/>
      <c r="AC41" s="745"/>
      <c r="AD41" s="745"/>
      <c r="AE41" s="745"/>
      <c r="AF41" s="745"/>
      <c r="AG41" s="745"/>
      <c r="AH41" s="745"/>
      <c r="AI41" s="744"/>
      <c r="AJ41" s="745"/>
      <c r="AK41" s="745"/>
      <c r="AL41" s="745"/>
      <c r="AM41" s="745"/>
      <c r="AN41" s="745"/>
      <c r="AO41" s="745"/>
      <c r="AP41" s="745"/>
      <c r="AQ41" s="744"/>
      <c r="AR41" s="745"/>
      <c r="AS41" s="745"/>
      <c r="AT41" s="745"/>
      <c r="AU41" s="745"/>
      <c r="AV41" s="745"/>
      <c r="AW41" s="745"/>
      <c r="AX41" s="748"/>
    </row>
    <row r="42" spans="2:50" ht="9" customHeight="1" x14ac:dyDescent="0.15">
      <c r="B42" s="732"/>
      <c r="C42" s="733"/>
      <c r="D42" s="733"/>
      <c r="E42" s="733"/>
      <c r="F42" s="733"/>
      <c r="G42" s="733"/>
      <c r="H42" s="733"/>
      <c r="I42" s="733"/>
      <c r="J42" s="734"/>
      <c r="K42" s="746"/>
      <c r="L42" s="747"/>
      <c r="M42" s="747"/>
      <c r="N42" s="747"/>
      <c r="O42" s="747"/>
      <c r="P42" s="747"/>
      <c r="Q42" s="747"/>
      <c r="R42" s="747"/>
      <c r="S42" s="746"/>
      <c r="T42" s="747"/>
      <c r="U42" s="747"/>
      <c r="V42" s="747"/>
      <c r="W42" s="747"/>
      <c r="X42" s="747"/>
      <c r="Y42" s="747"/>
      <c r="Z42" s="747"/>
      <c r="AA42" s="746"/>
      <c r="AB42" s="747"/>
      <c r="AC42" s="747"/>
      <c r="AD42" s="747"/>
      <c r="AE42" s="747"/>
      <c r="AF42" s="747"/>
      <c r="AG42" s="747"/>
      <c r="AH42" s="747"/>
      <c r="AI42" s="746"/>
      <c r="AJ42" s="747"/>
      <c r="AK42" s="747"/>
      <c r="AL42" s="747"/>
      <c r="AM42" s="747"/>
      <c r="AN42" s="747"/>
      <c r="AO42" s="747"/>
      <c r="AP42" s="747"/>
      <c r="AQ42" s="746"/>
      <c r="AR42" s="747"/>
      <c r="AS42" s="747"/>
      <c r="AT42" s="747"/>
      <c r="AU42" s="747"/>
      <c r="AV42" s="747"/>
      <c r="AW42" s="747"/>
      <c r="AX42" s="749"/>
    </row>
    <row r="43" spans="2:50" ht="11.25" customHeight="1" x14ac:dyDescent="0.15">
      <c r="B43" s="750">
        <v>2023</v>
      </c>
      <c r="C43" s="751"/>
      <c r="D43" s="751"/>
      <c r="E43" s="751" t="s">
        <v>309</v>
      </c>
      <c r="F43" s="751"/>
      <c r="G43" s="751">
        <v>3</v>
      </c>
      <c r="H43" s="755"/>
      <c r="I43" s="751" t="s">
        <v>310</v>
      </c>
      <c r="J43" s="757"/>
      <c r="K43" s="735"/>
      <c r="L43" s="759"/>
      <c r="M43" s="759"/>
      <c r="N43" s="759"/>
      <c r="O43" s="759"/>
      <c r="P43" s="759"/>
      <c r="Q43" s="759"/>
      <c r="R43" s="760"/>
      <c r="S43" s="735"/>
      <c r="T43" s="759"/>
      <c r="U43" s="759"/>
      <c r="V43" s="759"/>
      <c r="W43" s="759"/>
      <c r="X43" s="759"/>
      <c r="Y43" s="759"/>
      <c r="Z43" s="760"/>
      <c r="AA43" s="735"/>
      <c r="AB43" s="759"/>
      <c r="AC43" s="759"/>
      <c r="AD43" s="759"/>
      <c r="AE43" s="759"/>
      <c r="AF43" s="759"/>
      <c r="AG43" s="759"/>
      <c r="AH43" s="760"/>
      <c r="AI43" s="735"/>
      <c r="AJ43" s="759"/>
      <c r="AK43" s="759"/>
      <c r="AL43" s="759"/>
      <c r="AM43" s="759"/>
      <c r="AN43" s="759"/>
      <c r="AO43" s="759"/>
      <c r="AP43" s="760"/>
      <c r="AQ43" s="735"/>
      <c r="AR43" s="759"/>
      <c r="AS43" s="759"/>
      <c r="AT43" s="759"/>
      <c r="AU43" s="759"/>
      <c r="AV43" s="759"/>
      <c r="AW43" s="759"/>
      <c r="AX43" s="760"/>
    </row>
    <row r="44" spans="2:50" ht="11.25" customHeight="1" x14ac:dyDescent="0.15">
      <c r="B44" s="752"/>
      <c r="C44" s="753"/>
      <c r="D44" s="753"/>
      <c r="E44" s="754"/>
      <c r="F44" s="754"/>
      <c r="G44" s="756"/>
      <c r="H44" s="756"/>
      <c r="I44" s="754"/>
      <c r="J44" s="758"/>
      <c r="K44" s="761"/>
      <c r="L44" s="762"/>
      <c r="M44" s="762"/>
      <c r="N44" s="762"/>
      <c r="O44" s="762"/>
      <c r="P44" s="762"/>
      <c r="Q44" s="762"/>
      <c r="R44" s="763"/>
      <c r="S44" s="761"/>
      <c r="T44" s="762"/>
      <c r="U44" s="762"/>
      <c r="V44" s="762"/>
      <c r="W44" s="762"/>
      <c r="X44" s="762"/>
      <c r="Y44" s="762"/>
      <c r="Z44" s="763"/>
      <c r="AA44" s="761"/>
      <c r="AB44" s="762"/>
      <c r="AC44" s="762"/>
      <c r="AD44" s="762"/>
      <c r="AE44" s="762"/>
      <c r="AF44" s="762"/>
      <c r="AG44" s="762"/>
      <c r="AH44" s="763"/>
      <c r="AI44" s="761"/>
      <c r="AJ44" s="762"/>
      <c r="AK44" s="762"/>
      <c r="AL44" s="762"/>
      <c r="AM44" s="762"/>
      <c r="AN44" s="762"/>
      <c r="AO44" s="762"/>
      <c r="AP44" s="763"/>
      <c r="AQ44" s="761"/>
      <c r="AR44" s="762"/>
      <c r="AS44" s="762"/>
      <c r="AT44" s="762"/>
      <c r="AU44" s="762"/>
      <c r="AV44" s="762"/>
      <c r="AW44" s="762"/>
      <c r="AX44" s="763"/>
    </row>
    <row r="45" spans="2:50" ht="9" customHeight="1" x14ac:dyDescent="0.15">
      <c r="B45" s="741" t="s">
        <v>311</v>
      </c>
      <c r="C45" s="742"/>
      <c r="D45" s="742"/>
      <c r="E45" s="742"/>
      <c r="F45" s="742"/>
      <c r="G45" s="742"/>
      <c r="H45" s="742"/>
      <c r="I45" s="742"/>
      <c r="J45" s="743"/>
      <c r="K45" s="744"/>
      <c r="L45" s="745"/>
      <c r="M45" s="745"/>
      <c r="N45" s="745"/>
      <c r="O45" s="745"/>
      <c r="P45" s="745"/>
      <c r="Q45" s="745"/>
      <c r="R45" s="745"/>
      <c r="S45" s="744"/>
      <c r="T45" s="745"/>
      <c r="U45" s="745"/>
      <c r="V45" s="745"/>
      <c r="W45" s="745"/>
      <c r="X45" s="745"/>
      <c r="Y45" s="745"/>
      <c r="Z45" s="745"/>
      <c r="AA45" s="744"/>
      <c r="AB45" s="745"/>
      <c r="AC45" s="745"/>
      <c r="AD45" s="745"/>
      <c r="AE45" s="745"/>
      <c r="AF45" s="745"/>
      <c r="AG45" s="745"/>
      <c r="AH45" s="745"/>
      <c r="AI45" s="744"/>
      <c r="AJ45" s="745"/>
      <c r="AK45" s="745"/>
      <c r="AL45" s="745"/>
      <c r="AM45" s="745"/>
      <c r="AN45" s="745"/>
      <c r="AO45" s="745"/>
      <c r="AP45" s="745"/>
      <c r="AQ45" s="744"/>
      <c r="AR45" s="745"/>
      <c r="AS45" s="745"/>
      <c r="AT45" s="745"/>
      <c r="AU45" s="745"/>
      <c r="AV45" s="745"/>
      <c r="AW45" s="745"/>
      <c r="AX45" s="748"/>
    </row>
    <row r="46" spans="2:50" ht="9" customHeight="1" x14ac:dyDescent="0.15">
      <c r="B46" s="732"/>
      <c r="C46" s="733"/>
      <c r="D46" s="733"/>
      <c r="E46" s="733"/>
      <c r="F46" s="733"/>
      <c r="G46" s="733"/>
      <c r="H46" s="733"/>
      <c r="I46" s="733"/>
      <c r="J46" s="734"/>
      <c r="K46" s="746"/>
      <c r="L46" s="747"/>
      <c r="M46" s="747"/>
      <c r="N46" s="747"/>
      <c r="O46" s="747"/>
      <c r="P46" s="747"/>
      <c r="Q46" s="747"/>
      <c r="R46" s="747"/>
      <c r="S46" s="746"/>
      <c r="T46" s="747"/>
      <c r="U46" s="747"/>
      <c r="V46" s="747"/>
      <c r="W46" s="747"/>
      <c r="X46" s="747"/>
      <c r="Y46" s="747"/>
      <c r="Z46" s="747"/>
      <c r="AA46" s="746"/>
      <c r="AB46" s="747"/>
      <c r="AC46" s="747"/>
      <c r="AD46" s="747"/>
      <c r="AE46" s="747"/>
      <c r="AF46" s="747"/>
      <c r="AG46" s="747"/>
      <c r="AH46" s="747"/>
      <c r="AI46" s="746"/>
      <c r="AJ46" s="747"/>
      <c r="AK46" s="747"/>
      <c r="AL46" s="747"/>
      <c r="AM46" s="747"/>
      <c r="AN46" s="747"/>
      <c r="AO46" s="747"/>
      <c r="AP46" s="747"/>
      <c r="AQ46" s="746"/>
      <c r="AR46" s="747"/>
      <c r="AS46" s="747"/>
      <c r="AT46" s="747"/>
      <c r="AU46" s="747"/>
      <c r="AV46" s="747"/>
      <c r="AW46" s="747"/>
      <c r="AX46" s="749"/>
    </row>
    <row r="47" spans="2:50" ht="11.25" customHeight="1" x14ac:dyDescent="0.15">
      <c r="B47" s="750">
        <v>2023</v>
      </c>
      <c r="C47" s="751"/>
      <c r="D47" s="751"/>
      <c r="E47" s="751" t="s">
        <v>309</v>
      </c>
      <c r="F47" s="751"/>
      <c r="G47" s="751">
        <v>4</v>
      </c>
      <c r="H47" s="755"/>
      <c r="I47" s="751" t="s">
        <v>310</v>
      </c>
      <c r="J47" s="757"/>
      <c r="K47" s="735"/>
      <c r="L47" s="759"/>
      <c r="M47" s="759"/>
      <c r="N47" s="759"/>
      <c r="O47" s="759"/>
      <c r="P47" s="759"/>
      <c r="Q47" s="759"/>
      <c r="R47" s="760"/>
      <c r="S47" s="735"/>
      <c r="T47" s="759"/>
      <c r="U47" s="759"/>
      <c r="V47" s="759"/>
      <c r="W47" s="759"/>
      <c r="X47" s="759"/>
      <c r="Y47" s="759"/>
      <c r="Z47" s="760"/>
      <c r="AA47" s="735"/>
      <c r="AB47" s="759"/>
      <c r="AC47" s="759"/>
      <c r="AD47" s="759"/>
      <c r="AE47" s="759"/>
      <c r="AF47" s="759"/>
      <c r="AG47" s="759"/>
      <c r="AH47" s="760"/>
      <c r="AI47" s="735"/>
      <c r="AJ47" s="759"/>
      <c r="AK47" s="759"/>
      <c r="AL47" s="759"/>
      <c r="AM47" s="759"/>
      <c r="AN47" s="759"/>
      <c r="AO47" s="759"/>
      <c r="AP47" s="760"/>
      <c r="AQ47" s="735"/>
      <c r="AR47" s="759"/>
      <c r="AS47" s="759"/>
      <c r="AT47" s="759"/>
      <c r="AU47" s="759"/>
      <c r="AV47" s="759"/>
      <c r="AW47" s="759"/>
      <c r="AX47" s="760"/>
    </row>
    <row r="48" spans="2:50" ht="11.25" customHeight="1" x14ac:dyDescent="0.15">
      <c r="B48" s="752"/>
      <c r="C48" s="753"/>
      <c r="D48" s="753"/>
      <c r="E48" s="754"/>
      <c r="F48" s="754"/>
      <c r="G48" s="756"/>
      <c r="H48" s="756"/>
      <c r="I48" s="754"/>
      <c r="J48" s="758"/>
      <c r="K48" s="761"/>
      <c r="L48" s="762"/>
      <c r="M48" s="762"/>
      <c r="N48" s="762"/>
      <c r="O48" s="762"/>
      <c r="P48" s="762"/>
      <c r="Q48" s="762"/>
      <c r="R48" s="763"/>
      <c r="S48" s="761"/>
      <c r="T48" s="762"/>
      <c r="U48" s="762"/>
      <c r="V48" s="762"/>
      <c r="W48" s="762"/>
      <c r="X48" s="762"/>
      <c r="Y48" s="762"/>
      <c r="Z48" s="763"/>
      <c r="AA48" s="761"/>
      <c r="AB48" s="762"/>
      <c r="AC48" s="762"/>
      <c r="AD48" s="762"/>
      <c r="AE48" s="762"/>
      <c r="AF48" s="762"/>
      <c r="AG48" s="762"/>
      <c r="AH48" s="763"/>
      <c r="AI48" s="761"/>
      <c r="AJ48" s="762"/>
      <c r="AK48" s="762"/>
      <c r="AL48" s="762"/>
      <c r="AM48" s="762"/>
      <c r="AN48" s="762"/>
      <c r="AO48" s="762"/>
      <c r="AP48" s="763"/>
      <c r="AQ48" s="761"/>
      <c r="AR48" s="762"/>
      <c r="AS48" s="762"/>
      <c r="AT48" s="762"/>
      <c r="AU48" s="762"/>
      <c r="AV48" s="762"/>
      <c r="AW48" s="762"/>
      <c r="AX48" s="763"/>
    </row>
    <row r="49" spans="2:51" ht="9" customHeight="1" x14ac:dyDescent="0.15">
      <c r="B49" s="741" t="s">
        <v>311</v>
      </c>
      <c r="C49" s="742"/>
      <c r="D49" s="742"/>
      <c r="E49" s="742"/>
      <c r="F49" s="742"/>
      <c r="G49" s="742"/>
      <c r="H49" s="742"/>
      <c r="I49" s="742"/>
      <c r="J49" s="743"/>
      <c r="K49" s="744"/>
      <c r="L49" s="745"/>
      <c r="M49" s="745"/>
      <c r="N49" s="745"/>
      <c r="O49" s="745"/>
      <c r="P49" s="745"/>
      <c r="Q49" s="745"/>
      <c r="R49" s="745"/>
      <c r="S49" s="744"/>
      <c r="T49" s="745"/>
      <c r="U49" s="745"/>
      <c r="V49" s="745"/>
      <c r="W49" s="745"/>
      <c r="X49" s="745"/>
      <c r="Y49" s="745"/>
      <c r="Z49" s="745"/>
      <c r="AA49" s="744"/>
      <c r="AB49" s="745"/>
      <c r="AC49" s="745"/>
      <c r="AD49" s="745"/>
      <c r="AE49" s="745"/>
      <c r="AF49" s="745"/>
      <c r="AG49" s="745"/>
      <c r="AH49" s="745"/>
      <c r="AI49" s="744"/>
      <c r="AJ49" s="745"/>
      <c r="AK49" s="745"/>
      <c r="AL49" s="745"/>
      <c r="AM49" s="745"/>
      <c r="AN49" s="745"/>
      <c r="AO49" s="745"/>
      <c r="AP49" s="745"/>
      <c r="AQ49" s="744"/>
      <c r="AR49" s="745"/>
      <c r="AS49" s="745"/>
      <c r="AT49" s="745"/>
      <c r="AU49" s="745"/>
      <c r="AV49" s="745"/>
      <c r="AW49" s="745"/>
      <c r="AX49" s="748"/>
    </row>
    <row r="50" spans="2:51" ht="9" customHeight="1" x14ac:dyDescent="0.15">
      <c r="B50" s="732"/>
      <c r="C50" s="733"/>
      <c r="D50" s="733"/>
      <c r="E50" s="733"/>
      <c r="F50" s="733"/>
      <c r="G50" s="733"/>
      <c r="H50" s="733"/>
      <c r="I50" s="733"/>
      <c r="J50" s="734"/>
      <c r="K50" s="746"/>
      <c r="L50" s="747"/>
      <c r="M50" s="747"/>
      <c r="N50" s="747"/>
      <c r="O50" s="747"/>
      <c r="P50" s="747"/>
      <c r="Q50" s="747"/>
      <c r="R50" s="747"/>
      <c r="S50" s="746"/>
      <c r="T50" s="747"/>
      <c r="U50" s="747"/>
      <c r="V50" s="747"/>
      <c r="W50" s="747"/>
      <c r="X50" s="747"/>
      <c r="Y50" s="747"/>
      <c r="Z50" s="747"/>
      <c r="AA50" s="746"/>
      <c r="AB50" s="747"/>
      <c r="AC50" s="747"/>
      <c r="AD50" s="747"/>
      <c r="AE50" s="747"/>
      <c r="AF50" s="747"/>
      <c r="AG50" s="747"/>
      <c r="AH50" s="747"/>
      <c r="AI50" s="746"/>
      <c r="AJ50" s="747"/>
      <c r="AK50" s="747"/>
      <c r="AL50" s="747"/>
      <c r="AM50" s="747"/>
      <c r="AN50" s="747"/>
      <c r="AO50" s="747"/>
      <c r="AP50" s="747"/>
      <c r="AQ50" s="746"/>
      <c r="AR50" s="747"/>
      <c r="AS50" s="747"/>
      <c r="AT50" s="747"/>
      <c r="AU50" s="747"/>
      <c r="AV50" s="747"/>
      <c r="AW50" s="747"/>
      <c r="AX50" s="749"/>
    </row>
    <row r="51" spans="2:51" ht="11.25" customHeight="1" x14ac:dyDescent="0.15">
      <c r="B51" s="750">
        <v>2023</v>
      </c>
      <c r="C51" s="751"/>
      <c r="D51" s="751"/>
      <c r="E51" s="751" t="s">
        <v>309</v>
      </c>
      <c r="F51" s="751"/>
      <c r="G51" s="751">
        <v>5</v>
      </c>
      <c r="H51" s="755"/>
      <c r="I51" s="751" t="s">
        <v>310</v>
      </c>
      <c r="J51" s="757"/>
      <c r="K51" s="735"/>
      <c r="L51" s="759"/>
      <c r="M51" s="759"/>
      <c r="N51" s="759"/>
      <c r="O51" s="759"/>
      <c r="P51" s="759"/>
      <c r="Q51" s="759"/>
      <c r="R51" s="760"/>
      <c r="S51" s="735"/>
      <c r="T51" s="759"/>
      <c r="U51" s="759"/>
      <c r="V51" s="759"/>
      <c r="W51" s="759"/>
      <c r="X51" s="759"/>
      <c r="Y51" s="759"/>
      <c r="Z51" s="760"/>
      <c r="AA51" s="735"/>
      <c r="AB51" s="759"/>
      <c r="AC51" s="759"/>
      <c r="AD51" s="759"/>
      <c r="AE51" s="759"/>
      <c r="AF51" s="759"/>
      <c r="AG51" s="759"/>
      <c r="AH51" s="760"/>
      <c r="AI51" s="735"/>
      <c r="AJ51" s="759"/>
      <c r="AK51" s="759"/>
      <c r="AL51" s="759"/>
      <c r="AM51" s="759"/>
      <c r="AN51" s="759"/>
      <c r="AO51" s="759"/>
      <c r="AP51" s="760"/>
      <c r="AQ51" s="735"/>
      <c r="AR51" s="759"/>
      <c r="AS51" s="759"/>
      <c r="AT51" s="759"/>
      <c r="AU51" s="759"/>
      <c r="AV51" s="759"/>
      <c r="AW51" s="759"/>
      <c r="AX51" s="760"/>
    </row>
    <row r="52" spans="2:51" ht="11.25" customHeight="1" x14ac:dyDescent="0.15">
      <c r="B52" s="752"/>
      <c r="C52" s="753"/>
      <c r="D52" s="753"/>
      <c r="E52" s="754"/>
      <c r="F52" s="754"/>
      <c r="G52" s="756"/>
      <c r="H52" s="756"/>
      <c r="I52" s="754"/>
      <c r="J52" s="758"/>
      <c r="K52" s="761"/>
      <c r="L52" s="762"/>
      <c r="M52" s="762"/>
      <c r="N52" s="762"/>
      <c r="O52" s="762"/>
      <c r="P52" s="762"/>
      <c r="Q52" s="762"/>
      <c r="R52" s="763"/>
      <c r="S52" s="761"/>
      <c r="T52" s="762"/>
      <c r="U52" s="762"/>
      <c r="V52" s="762"/>
      <c r="W52" s="762"/>
      <c r="X52" s="762"/>
      <c r="Y52" s="762"/>
      <c r="Z52" s="763"/>
      <c r="AA52" s="761"/>
      <c r="AB52" s="762"/>
      <c r="AC52" s="762"/>
      <c r="AD52" s="762"/>
      <c r="AE52" s="762"/>
      <c r="AF52" s="762"/>
      <c r="AG52" s="762"/>
      <c r="AH52" s="763"/>
      <c r="AI52" s="761"/>
      <c r="AJ52" s="762"/>
      <c r="AK52" s="762"/>
      <c r="AL52" s="762"/>
      <c r="AM52" s="762"/>
      <c r="AN52" s="762"/>
      <c r="AO52" s="762"/>
      <c r="AP52" s="763"/>
      <c r="AQ52" s="761"/>
      <c r="AR52" s="762"/>
      <c r="AS52" s="762"/>
      <c r="AT52" s="762"/>
      <c r="AU52" s="762"/>
      <c r="AV52" s="762"/>
      <c r="AW52" s="762"/>
      <c r="AX52" s="763"/>
    </row>
    <row r="53" spans="2:51" ht="9" customHeight="1" x14ac:dyDescent="0.15">
      <c r="B53" s="741" t="s">
        <v>311</v>
      </c>
      <c r="C53" s="742"/>
      <c r="D53" s="742"/>
      <c r="E53" s="742"/>
      <c r="F53" s="742"/>
      <c r="G53" s="742"/>
      <c r="H53" s="742"/>
      <c r="I53" s="742"/>
      <c r="J53" s="743"/>
      <c r="K53" s="744"/>
      <c r="L53" s="745"/>
      <c r="M53" s="745"/>
      <c r="N53" s="745"/>
      <c r="O53" s="745"/>
      <c r="P53" s="745"/>
      <c r="Q53" s="745"/>
      <c r="R53" s="745"/>
      <c r="S53" s="744"/>
      <c r="T53" s="745"/>
      <c r="U53" s="745"/>
      <c r="V53" s="745"/>
      <c r="W53" s="745"/>
      <c r="X53" s="745"/>
      <c r="Y53" s="745"/>
      <c r="Z53" s="745"/>
      <c r="AA53" s="744"/>
      <c r="AB53" s="745"/>
      <c r="AC53" s="745"/>
      <c r="AD53" s="745"/>
      <c r="AE53" s="745"/>
      <c r="AF53" s="745"/>
      <c r="AG53" s="745"/>
      <c r="AH53" s="745"/>
      <c r="AI53" s="744"/>
      <c r="AJ53" s="745"/>
      <c r="AK53" s="745"/>
      <c r="AL53" s="745"/>
      <c r="AM53" s="745"/>
      <c r="AN53" s="745"/>
      <c r="AO53" s="745"/>
      <c r="AP53" s="745"/>
      <c r="AQ53" s="744"/>
      <c r="AR53" s="745"/>
      <c r="AS53" s="745"/>
      <c r="AT53" s="745"/>
      <c r="AU53" s="745"/>
      <c r="AV53" s="745"/>
      <c r="AW53" s="745"/>
      <c r="AX53" s="748"/>
    </row>
    <row r="54" spans="2:51" ht="9" customHeight="1" x14ac:dyDescent="0.15">
      <c r="B54" s="732"/>
      <c r="C54" s="733"/>
      <c r="D54" s="733"/>
      <c r="E54" s="733"/>
      <c r="F54" s="733"/>
      <c r="G54" s="733"/>
      <c r="H54" s="733"/>
      <c r="I54" s="733"/>
      <c r="J54" s="734"/>
      <c r="K54" s="746"/>
      <c r="L54" s="747"/>
      <c r="M54" s="747"/>
      <c r="N54" s="747"/>
      <c r="O54" s="747"/>
      <c r="P54" s="747"/>
      <c r="Q54" s="747"/>
      <c r="R54" s="747"/>
      <c r="S54" s="746"/>
      <c r="T54" s="747"/>
      <c r="U54" s="747"/>
      <c r="V54" s="747"/>
      <c r="W54" s="747"/>
      <c r="X54" s="747"/>
      <c r="Y54" s="747"/>
      <c r="Z54" s="747"/>
      <c r="AA54" s="746"/>
      <c r="AB54" s="747"/>
      <c r="AC54" s="747"/>
      <c r="AD54" s="747"/>
      <c r="AE54" s="747"/>
      <c r="AF54" s="747"/>
      <c r="AG54" s="747"/>
      <c r="AH54" s="747"/>
      <c r="AI54" s="746"/>
      <c r="AJ54" s="747"/>
      <c r="AK54" s="747"/>
      <c r="AL54" s="747"/>
      <c r="AM54" s="747"/>
      <c r="AN54" s="747"/>
      <c r="AO54" s="747"/>
      <c r="AP54" s="747"/>
      <c r="AQ54" s="746"/>
      <c r="AR54" s="747"/>
      <c r="AS54" s="747"/>
      <c r="AT54" s="747"/>
      <c r="AU54" s="747"/>
      <c r="AV54" s="747"/>
      <c r="AW54" s="747"/>
      <c r="AX54" s="749"/>
      <c r="AY54" s="132"/>
    </row>
    <row r="55" spans="2:51" ht="11.25" customHeight="1" x14ac:dyDescent="0.15">
      <c r="B55" s="750">
        <v>2023</v>
      </c>
      <c r="C55" s="751"/>
      <c r="D55" s="751"/>
      <c r="E55" s="751" t="s">
        <v>309</v>
      </c>
      <c r="F55" s="751"/>
      <c r="G55" s="751">
        <v>6</v>
      </c>
      <c r="H55" s="755"/>
      <c r="I55" s="751" t="s">
        <v>310</v>
      </c>
      <c r="J55" s="757"/>
      <c r="K55" s="735"/>
      <c r="L55" s="759"/>
      <c r="M55" s="759"/>
      <c r="N55" s="759"/>
      <c r="O55" s="759"/>
      <c r="P55" s="759"/>
      <c r="Q55" s="759"/>
      <c r="R55" s="760"/>
      <c r="S55" s="735"/>
      <c r="T55" s="759"/>
      <c r="U55" s="759"/>
      <c r="V55" s="759"/>
      <c r="W55" s="759"/>
      <c r="X55" s="759"/>
      <c r="Y55" s="759"/>
      <c r="Z55" s="760"/>
      <c r="AA55" s="735"/>
      <c r="AB55" s="759"/>
      <c r="AC55" s="759"/>
      <c r="AD55" s="759"/>
      <c r="AE55" s="759"/>
      <c r="AF55" s="759"/>
      <c r="AG55" s="759"/>
      <c r="AH55" s="760"/>
      <c r="AI55" s="735"/>
      <c r="AJ55" s="759"/>
      <c r="AK55" s="759"/>
      <c r="AL55" s="759"/>
      <c r="AM55" s="759"/>
      <c r="AN55" s="759"/>
      <c r="AO55" s="759"/>
      <c r="AP55" s="760"/>
      <c r="AQ55" s="735"/>
      <c r="AR55" s="759"/>
      <c r="AS55" s="759"/>
      <c r="AT55" s="759"/>
      <c r="AU55" s="759"/>
      <c r="AV55" s="759"/>
      <c r="AW55" s="759"/>
      <c r="AX55" s="760"/>
      <c r="AY55" s="132"/>
    </row>
    <row r="56" spans="2:51" ht="11.25" customHeight="1" x14ac:dyDescent="0.15">
      <c r="B56" s="752"/>
      <c r="C56" s="753"/>
      <c r="D56" s="753"/>
      <c r="E56" s="754"/>
      <c r="F56" s="754"/>
      <c r="G56" s="756"/>
      <c r="H56" s="756"/>
      <c r="I56" s="754"/>
      <c r="J56" s="758"/>
      <c r="K56" s="761"/>
      <c r="L56" s="762"/>
      <c r="M56" s="762"/>
      <c r="N56" s="762"/>
      <c r="O56" s="762"/>
      <c r="P56" s="762"/>
      <c r="Q56" s="762"/>
      <c r="R56" s="763"/>
      <c r="S56" s="761"/>
      <c r="T56" s="762"/>
      <c r="U56" s="762"/>
      <c r="V56" s="762"/>
      <c r="W56" s="762"/>
      <c r="X56" s="762"/>
      <c r="Y56" s="762"/>
      <c r="Z56" s="763"/>
      <c r="AA56" s="761"/>
      <c r="AB56" s="762"/>
      <c r="AC56" s="762"/>
      <c r="AD56" s="762"/>
      <c r="AE56" s="762"/>
      <c r="AF56" s="762"/>
      <c r="AG56" s="762"/>
      <c r="AH56" s="763"/>
      <c r="AI56" s="761"/>
      <c r="AJ56" s="762"/>
      <c r="AK56" s="762"/>
      <c r="AL56" s="762"/>
      <c r="AM56" s="762"/>
      <c r="AN56" s="762"/>
      <c r="AO56" s="762"/>
      <c r="AP56" s="763"/>
      <c r="AQ56" s="761"/>
      <c r="AR56" s="762"/>
      <c r="AS56" s="762"/>
      <c r="AT56" s="762"/>
      <c r="AU56" s="762"/>
      <c r="AV56" s="762"/>
      <c r="AW56" s="762"/>
      <c r="AX56" s="763"/>
      <c r="AY56" s="132"/>
    </row>
    <row r="57" spans="2:51" ht="9" customHeight="1" x14ac:dyDescent="0.15">
      <c r="B57" s="741" t="s">
        <v>311</v>
      </c>
      <c r="C57" s="742"/>
      <c r="D57" s="742"/>
      <c r="E57" s="742"/>
      <c r="F57" s="742"/>
      <c r="G57" s="742"/>
      <c r="H57" s="742"/>
      <c r="I57" s="742"/>
      <c r="J57" s="743"/>
      <c r="K57" s="744"/>
      <c r="L57" s="745"/>
      <c r="M57" s="745"/>
      <c r="N57" s="745"/>
      <c r="O57" s="745"/>
      <c r="P57" s="745"/>
      <c r="Q57" s="745"/>
      <c r="R57" s="745"/>
      <c r="S57" s="744"/>
      <c r="T57" s="745"/>
      <c r="U57" s="745"/>
      <c r="V57" s="745"/>
      <c r="W57" s="745"/>
      <c r="X57" s="745"/>
      <c r="Y57" s="745"/>
      <c r="Z57" s="745"/>
      <c r="AA57" s="744"/>
      <c r="AB57" s="745"/>
      <c r="AC57" s="745"/>
      <c r="AD57" s="745"/>
      <c r="AE57" s="745"/>
      <c r="AF57" s="745"/>
      <c r="AG57" s="745"/>
      <c r="AH57" s="745"/>
      <c r="AI57" s="744"/>
      <c r="AJ57" s="745"/>
      <c r="AK57" s="745"/>
      <c r="AL57" s="745"/>
      <c r="AM57" s="745"/>
      <c r="AN57" s="745"/>
      <c r="AO57" s="745"/>
      <c r="AP57" s="745"/>
      <c r="AQ57" s="744"/>
      <c r="AR57" s="745"/>
      <c r="AS57" s="745"/>
      <c r="AT57" s="745"/>
      <c r="AU57" s="745"/>
      <c r="AV57" s="745"/>
      <c r="AW57" s="745"/>
      <c r="AX57" s="748"/>
    </row>
    <row r="58" spans="2:51" ht="9" customHeight="1" x14ac:dyDescent="0.15">
      <c r="B58" s="732"/>
      <c r="C58" s="733"/>
      <c r="D58" s="733"/>
      <c r="E58" s="733"/>
      <c r="F58" s="733"/>
      <c r="G58" s="733"/>
      <c r="H58" s="733"/>
      <c r="I58" s="733"/>
      <c r="J58" s="734"/>
      <c r="K58" s="746"/>
      <c r="L58" s="747"/>
      <c r="M58" s="747"/>
      <c r="N58" s="747"/>
      <c r="O58" s="747"/>
      <c r="P58" s="747"/>
      <c r="Q58" s="747"/>
      <c r="R58" s="747"/>
      <c r="S58" s="746"/>
      <c r="T58" s="747"/>
      <c r="U58" s="747"/>
      <c r="V58" s="747"/>
      <c r="W58" s="747"/>
      <c r="X58" s="747"/>
      <c r="Y58" s="747"/>
      <c r="Z58" s="747"/>
      <c r="AA58" s="746"/>
      <c r="AB58" s="747"/>
      <c r="AC58" s="747"/>
      <c r="AD58" s="747"/>
      <c r="AE58" s="747"/>
      <c r="AF58" s="747"/>
      <c r="AG58" s="747"/>
      <c r="AH58" s="747"/>
      <c r="AI58" s="746"/>
      <c r="AJ58" s="747"/>
      <c r="AK58" s="747"/>
      <c r="AL58" s="747"/>
      <c r="AM58" s="747"/>
      <c r="AN58" s="747"/>
      <c r="AO58" s="747"/>
      <c r="AP58" s="747"/>
      <c r="AQ58" s="746"/>
      <c r="AR58" s="747"/>
      <c r="AS58" s="747"/>
      <c r="AT58" s="747"/>
      <c r="AU58" s="747"/>
      <c r="AV58" s="747"/>
      <c r="AW58" s="747"/>
      <c r="AX58" s="749"/>
    </row>
    <row r="59" spans="2:51" ht="11.25" customHeight="1" x14ac:dyDescent="0.15">
      <c r="B59" s="750">
        <v>2023</v>
      </c>
      <c r="C59" s="751"/>
      <c r="D59" s="751"/>
      <c r="E59" s="751" t="s">
        <v>309</v>
      </c>
      <c r="F59" s="751"/>
      <c r="G59" s="751">
        <v>7</v>
      </c>
      <c r="H59" s="755"/>
      <c r="I59" s="751" t="s">
        <v>310</v>
      </c>
      <c r="J59" s="757"/>
      <c r="K59" s="735"/>
      <c r="L59" s="759"/>
      <c r="M59" s="759"/>
      <c r="N59" s="759"/>
      <c r="O59" s="759"/>
      <c r="P59" s="759"/>
      <c r="Q59" s="759"/>
      <c r="R59" s="760"/>
      <c r="S59" s="735"/>
      <c r="T59" s="759"/>
      <c r="U59" s="759"/>
      <c r="V59" s="759"/>
      <c r="W59" s="759"/>
      <c r="X59" s="759"/>
      <c r="Y59" s="759"/>
      <c r="Z59" s="760"/>
      <c r="AA59" s="735"/>
      <c r="AB59" s="759"/>
      <c r="AC59" s="759"/>
      <c r="AD59" s="759"/>
      <c r="AE59" s="759"/>
      <c r="AF59" s="759"/>
      <c r="AG59" s="759"/>
      <c r="AH59" s="760"/>
      <c r="AI59" s="735"/>
      <c r="AJ59" s="759"/>
      <c r="AK59" s="759"/>
      <c r="AL59" s="759"/>
      <c r="AM59" s="759"/>
      <c r="AN59" s="759"/>
      <c r="AO59" s="759"/>
      <c r="AP59" s="760"/>
      <c r="AQ59" s="735"/>
      <c r="AR59" s="759"/>
      <c r="AS59" s="759"/>
      <c r="AT59" s="759"/>
      <c r="AU59" s="759"/>
      <c r="AV59" s="759"/>
      <c r="AW59" s="759"/>
      <c r="AX59" s="760"/>
    </row>
    <row r="60" spans="2:51" ht="11.25" customHeight="1" x14ac:dyDescent="0.15">
      <c r="B60" s="752"/>
      <c r="C60" s="753"/>
      <c r="D60" s="753"/>
      <c r="E60" s="754"/>
      <c r="F60" s="754"/>
      <c r="G60" s="756"/>
      <c r="H60" s="756"/>
      <c r="I60" s="754"/>
      <c r="J60" s="758"/>
      <c r="K60" s="761"/>
      <c r="L60" s="762"/>
      <c r="M60" s="762"/>
      <c r="N60" s="762"/>
      <c r="O60" s="762"/>
      <c r="P60" s="762"/>
      <c r="Q60" s="762"/>
      <c r="R60" s="763"/>
      <c r="S60" s="761"/>
      <c r="T60" s="762"/>
      <c r="U60" s="762"/>
      <c r="V60" s="762"/>
      <c r="W60" s="762"/>
      <c r="X60" s="762"/>
      <c r="Y60" s="762"/>
      <c r="Z60" s="763"/>
      <c r="AA60" s="761"/>
      <c r="AB60" s="762"/>
      <c r="AC60" s="762"/>
      <c r="AD60" s="762"/>
      <c r="AE60" s="762"/>
      <c r="AF60" s="762"/>
      <c r="AG60" s="762"/>
      <c r="AH60" s="763"/>
      <c r="AI60" s="761"/>
      <c r="AJ60" s="762"/>
      <c r="AK60" s="762"/>
      <c r="AL60" s="762"/>
      <c r="AM60" s="762"/>
      <c r="AN60" s="762"/>
      <c r="AO60" s="762"/>
      <c r="AP60" s="763"/>
      <c r="AQ60" s="761"/>
      <c r="AR60" s="762"/>
      <c r="AS60" s="762"/>
      <c r="AT60" s="762"/>
      <c r="AU60" s="762"/>
      <c r="AV60" s="762"/>
      <c r="AW60" s="762"/>
      <c r="AX60" s="763"/>
    </row>
    <row r="61" spans="2:51" ht="9" customHeight="1" x14ac:dyDescent="0.15">
      <c r="B61" s="741" t="s">
        <v>311</v>
      </c>
      <c r="C61" s="742"/>
      <c r="D61" s="742"/>
      <c r="E61" s="742"/>
      <c r="F61" s="742"/>
      <c r="G61" s="742"/>
      <c r="H61" s="742"/>
      <c r="I61" s="742"/>
      <c r="J61" s="743"/>
      <c r="K61" s="744"/>
      <c r="L61" s="745"/>
      <c r="M61" s="745"/>
      <c r="N61" s="745"/>
      <c r="O61" s="745"/>
      <c r="P61" s="745"/>
      <c r="Q61" s="745"/>
      <c r="R61" s="745"/>
      <c r="S61" s="744"/>
      <c r="T61" s="745"/>
      <c r="U61" s="745"/>
      <c r="V61" s="745"/>
      <c r="W61" s="745"/>
      <c r="X61" s="745"/>
      <c r="Y61" s="745"/>
      <c r="Z61" s="745"/>
      <c r="AA61" s="744"/>
      <c r="AB61" s="745"/>
      <c r="AC61" s="745"/>
      <c r="AD61" s="745"/>
      <c r="AE61" s="745"/>
      <c r="AF61" s="745"/>
      <c r="AG61" s="745"/>
      <c r="AH61" s="745"/>
      <c r="AI61" s="744"/>
      <c r="AJ61" s="745"/>
      <c r="AK61" s="745"/>
      <c r="AL61" s="745"/>
      <c r="AM61" s="745"/>
      <c r="AN61" s="745"/>
      <c r="AO61" s="745"/>
      <c r="AP61" s="745"/>
      <c r="AQ61" s="744"/>
      <c r="AR61" s="745"/>
      <c r="AS61" s="745"/>
      <c r="AT61" s="745"/>
      <c r="AU61" s="745"/>
      <c r="AV61" s="745"/>
      <c r="AW61" s="745"/>
      <c r="AX61" s="748"/>
    </row>
    <row r="62" spans="2:51" ht="9" customHeight="1" x14ac:dyDescent="0.15">
      <c r="B62" s="732"/>
      <c r="C62" s="733"/>
      <c r="D62" s="733"/>
      <c r="E62" s="733"/>
      <c r="F62" s="733"/>
      <c r="G62" s="733"/>
      <c r="H62" s="733"/>
      <c r="I62" s="733"/>
      <c r="J62" s="734"/>
      <c r="K62" s="746"/>
      <c r="L62" s="747"/>
      <c r="M62" s="747"/>
      <c r="N62" s="747"/>
      <c r="O62" s="747"/>
      <c r="P62" s="747"/>
      <c r="Q62" s="747"/>
      <c r="R62" s="747"/>
      <c r="S62" s="746"/>
      <c r="T62" s="747"/>
      <c r="U62" s="747"/>
      <c r="V62" s="747"/>
      <c r="W62" s="747"/>
      <c r="X62" s="747"/>
      <c r="Y62" s="747"/>
      <c r="Z62" s="747"/>
      <c r="AA62" s="746"/>
      <c r="AB62" s="747"/>
      <c r="AC62" s="747"/>
      <c r="AD62" s="747"/>
      <c r="AE62" s="747"/>
      <c r="AF62" s="747"/>
      <c r="AG62" s="747"/>
      <c r="AH62" s="747"/>
      <c r="AI62" s="746"/>
      <c r="AJ62" s="747"/>
      <c r="AK62" s="747"/>
      <c r="AL62" s="747"/>
      <c r="AM62" s="747"/>
      <c r="AN62" s="747"/>
      <c r="AO62" s="747"/>
      <c r="AP62" s="747"/>
      <c r="AQ62" s="746"/>
      <c r="AR62" s="747"/>
      <c r="AS62" s="747"/>
      <c r="AT62" s="747"/>
      <c r="AU62" s="747"/>
      <c r="AV62" s="747"/>
      <c r="AW62" s="747"/>
      <c r="AX62" s="749"/>
    </row>
    <row r="63" spans="2:51" ht="11.25" customHeight="1" x14ac:dyDescent="0.15">
      <c r="B63" s="750">
        <v>2023</v>
      </c>
      <c r="C63" s="751"/>
      <c r="D63" s="751"/>
      <c r="E63" s="751" t="s">
        <v>309</v>
      </c>
      <c r="F63" s="751"/>
      <c r="G63" s="751">
        <v>8</v>
      </c>
      <c r="H63" s="755"/>
      <c r="I63" s="751" t="s">
        <v>310</v>
      </c>
      <c r="J63" s="757"/>
      <c r="K63" s="735"/>
      <c r="L63" s="759"/>
      <c r="M63" s="759"/>
      <c r="N63" s="759"/>
      <c r="O63" s="759"/>
      <c r="P63" s="759"/>
      <c r="Q63" s="759"/>
      <c r="R63" s="760"/>
      <c r="S63" s="735"/>
      <c r="T63" s="759"/>
      <c r="U63" s="759"/>
      <c r="V63" s="759"/>
      <c r="W63" s="759"/>
      <c r="X63" s="759"/>
      <c r="Y63" s="759"/>
      <c r="Z63" s="760"/>
      <c r="AA63" s="735"/>
      <c r="AB63" s="759"/>
      <c r="AC63" s="759"/>
      <c r="AD63" s="759"/>
      <c r="AE63" s="759"/>
      <c r="AF63" s="759"/>
      <c r="AG63" s="759"/>
      <c r="AH63" s="760"/>
      <c r="AI63" s="735"/>
      <c r="AJ63" s="759"/>
      <c r="AK63" s="759"/>
      <c r="AL63" s="759"/>
      <c r="AM63" s="759"/>
      <c r="AN63" s="759"/>
      <c r="AO63" s="759"/>
      <c r="AP63" s="760"/>
      <c r="AQ63" s="735"/>
      <c r="AR63" s="759"/>
      <c r="AS63" s="759"/>
      <c r="AT63" s="759"/>
      <c r="AU63" s="759"/>
      <c r="AV63" s="759"/>
      <c r="AW63" s="759"/>
      <c r="AX63" s="760"/>
    </row>
    <row r="64" spans="2:51" ht="11.25" customHeight="1" x14ac:dyDescent="0.15">
      <c r="B64" s="752"/>
      <c r="C64" s="753"/>
      <c r="D64" s="753"/>
      <c r="E64" s="754"/>
      <c r="F64" s="754"/>
      <c r="G64" s="756"/>
      <c r="H64" s="756"/>
      <c r="I64" s="754"/>
      <c r="J64" s="758"/>
      <c r="K64" s="761"/>
      <c r="L64" s="762"/>
      <c r="M64" s="762"/>
      <c r="N64" s="762"/>
      <c r="O64" s="762"/>
      <c r="P64" s="762"/>
      <c r="Q64" s="762"/>
      <c r="R64" s="763"/>
      <c r="S64" s="761"/>
      <c r="T64" s="762"/>
      <c r="U64" s="762"/>
      <c r="V64" s="762"/>
      <c r="W64" s="762"/>
      <c r="X64" s="762"/>
      <c r="Y64" s="762"/>
      <c r="Z64" s="763"/>
      <c r="AA64" s="761"/>
      <c r="AB64" s="762"/>
      <c r="AC64" s="762"/>
      <c r="AD64" s="762"/>
      <c r="AE64" s="762"/>
      <c r="AF64" s="762"/>
      <c r="AG64" s="762"/>
      <c r="AH64" s="763"/>
      <c r="AI64" s="761"/>
      <c r="AJ64" s="762"/>
      <c r="AK64" s="762"/>
      <c r="AL64" s="762"/>
      <c r="AM64" s="762"/>
      <c r="AN64" s="762"/>
      <c r="AO64" s="762"/>
      <c r="AP64" s="763"/>
      <c r="AQ64" s="761"/>
      <c r="AR64" s="762"/>
      <c r="AS64" s="762"/>
      <c r="AT64" s="762"/>
      <c r="AU64" s="762"/>
      <c r="AV64" s="762"/>
      <c r="AW64" s="762"/>
      <c r="AX64" s="763"/>
    </row>
    <row r="65" spans="2:52" ht="9" customHeight="1" x14ac:dyDescent="0.15">
      <c r="B65" s="741" t="s">
        <v>311</v>
      </c>
      <c r="C65" s="742"/>
      <c r="D65" s="742"/>
      <c r="E65" s="742"/>
      <c r="F65" s="742"/>
      <c r="G65" s="742"/>
      <c r="H65" s="742"/>
      <c r="I65" s="742"/>
      <c r="J65" s="743"/>
      <c r="K65" s="744"/>
      <c r="L65" s="745"/>
      <c r="M65" s="745"/>
      <c r="N65" s="745"/>
      <c r="O65" s="745"/>
      <c r="P65" s="745"/>
      <c r="Q65" s="745"/>
      <c r="R65" s="745"/>
      <c r="S65" s="744"/>
      <c r="T65" s="745"/>
      <c r="U65" s="745"/>
      <c r="V65" s="745"/>
      <c r="W65" s="745"/>
      <c r="X65" s="745"/>
      <c r="Y65" s="745"/>
      <c r="Z65" s="745"/>
      <c r="AA65" s="744"/>
      <c r="AB65" s="745"/>
      <c r="AC65" s="745"/>
      <c r="AD65" s="745"/>
      <c r="AE65" s="745"/>
      <c r="AF65" s="745"/>
      <c r="AG65" s="745"/>
      <c r="AH65" s="745"/>
      <c r="AI65" s="744"/>
      <c r="AJ65" s="745"/>
      <c r="AK65" s="745"/>
      <c r="AL65" s="745"/>
      <c r="AM65" s="745"/>
      <c r="AN65" s="745"/>
      <c r="AO65" s="745"/>
      <c r="AP65" s="745"/>
      <c r="AQ65" s="744"/>
      <c r="AR65" s="745"/>
      <c r="AS65" s="745"/>
      <c r="AT65" s="745"/>
      <c r="AU65" s="745"/>
      <c r="AV65" s="745"/>
      <c r="AW65" s="745"/>
      <c r="AX65" s="748"/>
    </row>
    <row r="66" spans="2:52" ht="9" customHeight="1" x14ac:dyDescent="0.15">
      <c r="B66" s="732"/>
      <c r="C66" s="733"/>
      <c r="D66" s="733"/>
      <c r="E66" s="733"/>
      <c r="F66" s="733"/>
      <c r="G66" s="733"/>
      <c r="H66" s="733"/>
      <c r="I66" s="733"/>
      <c r="J66" s="734"/>
      <c r="K66" s="746"/>
      <c r="L66" s="747"/>
      <c r="M66" s="747"/>
      <c r="N66" s="747"/>
      <c r="O66" s="747"/>
      <c r="P66" s="747"/>
      <c r="Q66" s="747"/>
      <c r="R66" s="747"/>
      <c r="S66" s="746"/>
      <c r="T66" s="747"/>
      <c r="U66" s="747"/>
      <c r="V66" s="747"/>
      <c r="W66" s="747"/>
      <c r="X66" s="747"/>
      <c r="Y66" s="747"/>
      <c r="Z66" s="747"/>
      <c r="AA66" s="746"/>
      <c r="AB66" s="747"/>
      <c r="AC66" s="747"/>
      <c r="AD66" s="747"/>
      <c r="AE66" s="747"/>
      <c r="AF66" s="747"/>
      <c r="AG66" s="747"/>
      <c r="AH66" s="747"/>
      <c r="AI66" s="746"/>
      <c r="AJ66" s="747"/>
      <c r="AK66" s="747"/>
      <c r="AL66" s="747"/>
      <c r="AM66" s="747"/>
      <c r="AN66" s="747"/>
      <c r="AO66" s="747"/>
      <c r="AP66" s="747"/>
      <c r="AQ66" s="746"/>
      <c r="AR66" s="747"/>
      <c r="AS66" s="747"/>
      <c r="AT66" s="747"/>
      <c r="AU66" s="747"/>
      <c r="AV66" s="747"/>
      <c r="AW66" s="747"/>
      <c r="AX66" s="749"/>
    </row>
    <row r="67" spans="2:52" ht="11.25" customHeight="1" x14ac:dyDescent="0.15">
      <c r="B67" s="750">
        <v>2023</v>
      </c>
      <c r="C67" s="751"/>
      <c r="D67" s="751"/>
      <c r="E67" s="751" t="s">
        <v>309</v>
      </c>
      <c r="F67" s="751"/>
      <c r="G67" s="751">
        <v>9</v>
      </c>
      <c r="H67" s="755"/>
      <c r="I67" s="751" t="s">
        <v>310</v>
      </c>
      <c r="J67" s="757"/>
      <c r="K67" s="735"/>
      <c r="L67" s="759"/>
      <c r="M67" s="759"/>
      <c r="N67" s="759"/>
      <c r="O67" s="759"/>
      <c r="P67" s="759"/>
      <c r="Q67" s="759"/>
      <c r="R67" s="760"/>
      <c r="S67" s="735"/>
      <c r="T67" s="759"/>
      <c r="U67" s="759"/>
      <c r="V67" s="759"/>
      <c r="W67" s="759"/>
      <c r="X67" s="759"/>
      <c r="Y67" s="759"/>
      <c r="Z67" s="760"/>
      <c r="AA67" s="735"/>
      <c r="AB67" s="759"/>
      <c r="AC67" s="759"/>
      <c r="AD67" s="759"/>
      <c r="AE67" s="759"/>
      <c r="AF67" s="759"/>
      <c r="AG67" s="759"/>
      <c r="AH67" s="760"/>
      <c r="AI67" s="735"/>
      <c r="AJ67" s="759"/>
      <c r="AK67" s="759"/>
      <c r="AL67" s="759"/>
      <c r="AM67" s="759"/>
      <c r="AN67" s="759"/>
      <c r="AO67" s="759"/>
      <c r="AP67" s="760"/>
      <c r="AQ67" s="735"/>
      <c r="AR67" s="759"/>
      <c r="AS67" s="759"/>
      <c r="AT67" s="759"/>
      <c r="AU67" s="759"/>
      <c r="AV67" s="759"/>
      <c r="AW67" s="759"/>
      <c r="AX67" s="760"/>
    </row>
    <row r="68" spans="2:52" ht="11.25" customHeight="1" x14ac:dyDescent="0.15">
      <c r="B68" s="752"/>
      <c r="C68" s="753"/>
      <c r="D68" s="753"/>
      <c r="E68" s="754"/>
      <c r="F68" s="754"/>
      <c r="G68" s="756"/>
      <c r="H68" s="756"/>
      <c r="I68" s="754"/>
      <c r="J68" s="758"/>
      <c r="K68" s="761"/>
      <c r="L68" s="762"/>
      <c r="M68" s="762"/>
      <c r="N68" s="762"/>
      <c r="O68" s="762"/>
      <c r="P68" s="762"/>
      <c r="Q68" s="762"/>
      <c r="R68" s="763"/>
      <c r="S68" s="761"/>
      <c r="T68" s="762"/>
      <c r="U68" s="762"/>
      <c r="V68" s="762"/>
      <c r="W68" s="762"/>
      <c r="X68" s="762"/>
      <c r="Y68" s="762"/>
      <c r="Z68" s="763"/>
      <c r="AA68" s="761"/>
      <c r="AB68" s="762"/>
      <c r="AC68" s="762"/>
      <c r="AD68" s="762"/>
      <c r="AE68" s="762"/>
      <c r="AF68" s="762"/>
      <c r="AG68" s="762"/>
      <c r="AH68" s="763"/>
      <c r="AI68" s="761"/>
      <c r="AJ68" s="762"/>
      <c r="AK68" s="762"/>
      <c r="AL68" s="762"/>
      <c r="AM68" s="762"/>
      <c r="AN68" s="762"/>
      <c r="AO68" s="762"/>
      <c r="AP68" s="763"/>
      <c r="AQ68" s="761"/>
      <c r="AR68" s="762"/>
      <c r="AS68" s="762"/>
      <c r="AT68" s="762"/>
      <c r="AU68" s="762"/>
      <c r="AV68" s="762"/>
      <c r="AW68" s="762"/>
      <c r="AX68" s="763"/>
    </row>
    <row r="69" spans="2:52" ht="9" customHeight="1" x14ac:dyDescent="0.15">
      <c r="B69" s="741" t="s">
        <v>311</v>
      </c>
      <c r="C69" s="742"/>
      <c r="D69" s="742"/>
      <c r="E69" s="742"/>
      <c r="F69" s="742"/>
      <c r="G69" s="742"/>
      <c r="H69" s="742"/>
      <c r="I69" s="742"/>
      <c r="J69" s="743"/>
      <c r="K69" s="744"/>
      <c r="L69" s="745"/>
      <c r="M69" s="745"/>
      <c r="N69" s="745"/>
      <c r="O69" s="745"/>
      <c r="P69" s="745"/>
      <c r="Q69" s="745"/>
      <c r="R69" s="745"/>
      <c r="S69" s="744"/>
      <c r="T69" s="745"/>
      <c r="U69" s="745"/>
      <c r="V69" s="745"/>
      <c r="W69" s="745"/>
      <c r="X69" s="745"/>
      <c r="Y69" s="745"/>
      <c r="Z69" s="745"/>
      <c r="AA69" s="744"/>
      <c r="AB69" s="745"/>
      <c r="AC69" s="745"/>
      <c r="AD69" s="745"/>
      <c r="AE69" s="745"/>
      <c r="AF69" s="745"/>
      <c r="AG69" s="745"/>
      <c r="AH69" s="745"/>
      <c r="AI69" s="744"/>
      <c r="AJ69" s="745"/>
      <c r="AK69" s="745"/>
      <c r="AL69" s="745"/>
      <c r="AM69" s="745"/>
      <c r="AN69" s="745"/>
      <c r="AO69" s="745"/>
      <c r="AP69" s="745"/>
      <c r="AQ69" s="744"/>
      <c r="AR69" s="745"/>
      <c r="AS69" s="745"/>
      <c r="AT69" s="745"/>
      <c r="AU69" s="745"/>
      <c r="AV69" s="745"/>
      <c r="AW69" s="745"/>
      <c r="AX69" s="748"/>
    </row>
    <row r="70" spans="2:52" ht="9" customHeight="1" x14ac:dyDescent="0.15">
      <c r="B70" s="732"/>
      <c r="C70" s="733"/>
      <c r="D70" s="733"/>
      <c r="E70" s="733"/>
      <c r="F70" s="733"/>
      <c r="G70" s="733"/>
      <c r="H70" s="733"/>
      <c r="I70" s="733"/>
      <c r="J70" s="734"/>
      <c r="K70" s="746"/>
      <c r="L70" s="747"/>
      <c r="M70" s="747"/>
      <c r="N70" s="747"/>
      <c r="O70" s="747"/>
      <c r="P70" s="747"/>
      <c r="Q70" s="747"/>
      <c r="R70" s="747"/>
      <c r="S70" s="746"/>
      <c r="T70" s="747"/>
      <c r="U70" s="747"/>
      <c r="V70" s="747"/>
      <c r="W70" s="747"/>
      <c r="X70" s="747"/>
      <c r="Y70" s="747"/>
      <c r="Z70" s="747"/>
      <c r="AA70" s="746"/>
      <c r="AB70" s="747"/>
      <c r="AC70" s="747"/>
      <c r="AD70" s="747"/>
      <c r="AE70" s="747"/>
      <c r="AF70" s="747"/>
      <c r="AG70" s="747"/>
      <c r="AH70" s="747"/>
      <c r="AI70" s="746"/>
      <c r="AJ70" s="747"/>
      <c r="AK70" s="747"/>
      <c r="AL70" s="747"/>
      <c r="AM70" s="747"/>
      <c r="AN70" s="747"/>
      <c r="AO70" s="747"/>
      <c r="AP70" s="747"/>
      <c r="AQ70" s="746"/>
      <c r="AR70" s="747"/>
      <c r="AS70" s="747"/>
      <c r="AT70" s="747"/>
      <c r="AU70" s="747"/>
      <c r="AV70" s="747"/>
      <c r="AW70" s="747"/>
      <c r="AX70" s="749"/>
    </row>
    <row r="71" spans="2:52" ht="11.25" customHeight="1" x14ac:dyDescent="0.15">
      <c r="B71" s="750">
        <v>2023</v>
      </c>
      <c r="C71" s="751"/>
      <c r="D71" s="751"/>
      <c r="E71" s="751" t="s">
        <v>309</v>
      </c>
      <c r="F71" s="751"/>
      <c r="G71" s="751">
        <v>10</v>
      </c>
      <c r="H71" s="755"/>
      <c r="I71" s="751" t="s">
        <v>310</v>
      </c>
      <c r="J71" s="757"/>
      <c r="K71" s="735"/>
      <c r="L71" s="759"/>
      <c r="M71" s="759"/>
      <c r="N71" s="759"/>
      <c r="O71" s="759"/>
      <c r="P71" s="759"/>
      <c r="Q71" s="759"/>
      <c r="R71" s="760"/>
      <c r="S71" s="735"/>
      <c r="T71" s="759"/>
      <c r="U71" s="759"/>
      <c r="V71" s="759"/>
      <c r="W71" s="759"/>
      <c r="X71" s="759"/>
      <c r="Y71" s="759"/>
      <c r="Z71" s="760"/>
      <c r="AA71" s="735"/>
      <c r="AB71" s="759"/>
      <c r="AC71" s="759"/>
      <c r="AD71" s="759"/>
      <c r="AE71" s="759"/>
      <c r="AF71" s="759"/>
      <c r="AG71" s="759"/>
      <c r="AH71" s="760"/>
      <c r="AI71" s="735"/>
      <c r="AJ71" s="759"/>
      <c r="AK71" s="759"/>
      <c r="AL71" s="759"/>
      <c r="AM71" s="759"/>
      <c r="AN71" s="759"/>
      <c r="AO71" s="759"/>
      <c r="AP71" s="760"/>
      <c r="AQ71" s="735"/>
      <c r="AR71" s="759"/>
      <c r="AS71" s="759"/>
      <c r="AT71" s="759"/>
      <c r="AU71" s="759"/>
      <c r="AV71" s="759"/>
      <c r="AW71" s="759"/>
      <c r="AX71" s="760"/>
    </row>
    <row r="72" spans="2:52" ht="11.25" customHeight="1" x14ac:dyDescent="0.15">
      <c r="B72" s="752"/>
      <c r="C72" s="753"/>
      <c r="D72" s="753"/>
      <c r="E72" s="754"/>
      <c r="F72" s="754"/>
      <c r="G72" s="756"/>
      <c r="H72" s="756"/>
      <c r="I72" s="754"/>
      <c r="J72" s="758"/>
      <c r="K72" s="761"/>
      <c r="L72" s="762"/>
      <c r="M72" s="762"/>
      <c r="N72" s="762"/>
      <c r="O72" s="762"/>
      <c r="P72" s="762"/>
      <c r="Q72" s="762"/>
      <c r="R72" s="763"/>
      <c r="S72" s="761"/>
      <c r="T72" s="762"/>
      <c r="U72" s="762"/>
      <c r="V72" s="762"/>
      <c r="W72" s="762"/>
      <c r="X72" s="762"/>
      <c r="Y72" s="762"/>
      <c r="Z72" s="763"/>
      <c r="AA72" s="761"/>
      <c r="AB72" s="762"/>
      <c r="AC72" s="762"/>
      <c r="AD72" s="762"/>
      <c r="AE72" s="762"/>
      <c r="AF72" s="762"/>
      <c r="AG72" s="762"/>
      <c r="AH72" s="763"/>
      <c r="AI72" s="761"/>
      <c r="AJ72" s="762"/>
      <c r="AK72" s="762"/>
      <c r="AL72" s="762"/>
      <c r="AM72" s="762"/>
      <c r="AN72" s="762"/>
      <c r="AO72" s="762"/>
      <c r="AP72" s="763"/>
      <c r="AQ72" s="761"/>
      <c r="AR72" s="762"/>
      <c r="AS72" s="762"/>
      <c r="AT72" s="762"/>
      <c r="AU72" s="762"/>
      <c r="AV72" s="762"/>
      <c r="AW72" s="762"/>
      <c r="AX72" s="763"/>
    </row>
    <row r="73" spans="2:52" ht="9" customHeight="1" x14ac:dyDescent="0.15">
      <c r="B73" s="741" t="s">
        <v>311</v>
      </c>
      <c r="C73" s="742"/>
      <c r="D73" s="742"/>
      <c r="E73" s="742"/>
      <c r="F73" s="742"/>
      <c r="G73" s="742"/>
      <c r="H73" s="742"/>
      <c r="I73" s="742"/>
      <c r="J73" s="743"/>
      <c r="K73" s="744"/>
      <c r="L73" s="745"/>
      <c r="M73" s="745"/>
      <c r="N73" s="745"/>
      <c r="O73" s="745"/>
      <c r="P73" s="745"/>
      <c r="Q73" s="745"/>
      <c r="R73" s="745"/>
      <c r="S73" s="744"/>
      <c r="T73" s="745"/>
      <c r="U73" s="745"/>
      <c r="V73" s="745"/>
      <c r="W73" s="745"/>
      <c r="X73" s="745"/>
      <c r="Y73" s="745"/>
      <c r="Z73" s="745"/>
      <c r="AA73" s="744"/>
      <c r="AB73" s="745"/>
      <c r="AC73" s="745"/>
      <c r="AD73" s="745"/>
      <c r="AE73" s="745"/>
      <c r="AF73" s="745"/>
      <c r="AG73" s="745"/>
      <c r="AH73" s="745"/>
      <c r="AI73" s="744"/>
      <c r="AJ73" s="745"/>
      <c r="AK73" s="745"/>
      <c r="AL73" s="745"/>
      <c r="AM73" s="745"/>
      <c r="AN73" s="745"/>
      <c r="AO73" s="745"/>
      <c r="AP73" s="745"/>
      <c r="AQ73" s="744"/>
      <c r="AR73" s="745"/>
      <c r="AS73" s="745"/>
      <c r="AT73" s="745"/>
      <c r="AU73" s="745"/>
      <c r="AV73" s="745"/>
      <c r="AW73" s="745"/>
      <c r="AX73" s="748"/>
    </row>
    <row r="74" spans="2:52" ht="9" customHeight="1" x14ac:dyDescent="0.15">
      <c r="B74" s="732"/>
      <c r="C74" s="733"/>
      <c r="D74" s="733"/>
      <c r="E74" s="733"/>
      <c r="F74" s="733"/>
      <c r="G74" s="733"/>
      <c r="H74" s="733"/>
      <c r="I74" s="733"/>
      <c r="J74" s="734"/>
      <c r="K74" s="746"/>
      <c r="L74" s="747"/>
      <c r="M74" s="747"/>
      <c r="N74" s="747"/>
      <c r="O74" s="747"/>
      <c r="P74" s="747"/>
      <c r="Q74" s="747"/>
      <c r="R74" s="747"/>
      <c r="S74" s="746"/>
      <c r="T74" s="747"/>
      <c r="U74" s="747"/>
      <c r="V74" s="747"/>
      <c r="W74" s="747"/>
      <c r="X74" s="747"/>
      <c r="Y74" s="747"/>
      <c r="Z74" s="747"/>
      <c r="AA74" s="746"/>
      <c r="AB74" s="747"/>
      <c r="AC74" s="747"/>
      <c r="AD74" s="747"/>
      <c r="AE74" s="747"/>
      <c r="AF74" s="747"/>
      <c r="AG74" s="747"/>
      <c r="AH74" s="747"/>
      <c r="AI74" s="746"/>
      <c r="AJ74" s="747"/>
      <c r="AK74" s="747"/>
      <c r="AL74" s="747"/>
      <c r="AM74" s="747"/>
      <c r="AN74" s="747"/>
      <c r="AO74" s="747"/>
      <c r="AP74" s="747"/>
      <c r="AQ74" s="746"/>
      <c r="AR74" s="747"/>
      <c r="AS74" s="747"/>
      <c r="AT74" s="747"/>
      <c r="AU74" s="747"/>
      <c r="AV74" s="747"/>
      <c r="AW74" s="747"/>
      <c r="AX74" s="749"/>
      <c r="AY74" s="132"/>
    </row>
    <row r="75" spans="2:52" ht="11.25" customHeight="1" x14ac:dyDescent="0.15">
      <c r="B75" s="750">
        <v>2023</v>
      </c>
      <c r="C75" s="751"/>
      <c r="D75" s="751"/>
      <c r="E75" s="751" t="s">
        <v>309</v>
      </c>
      <c r="F75" s="751"/>
      <c r="G75" s="751">
        <v>11</v>
      </c>
      <c r="H75" s="755"/>
      <c r="I75" s="751" t="s">
        <v>310</v>
      </c>
      <c r="J75" s="757"/>
      <c r="K75" s="735"/>
      <c r="L75" s="759"/>
      <c r="M75" s="759"/>
      <c r="N75" s="759"/>
      <c r="O75" s="759"/>
      <c r="P75" s="759"/>
      <c r="Q75" s="759"/>
      <c r="R75" s="760"/>
      <c r="S75" s="735"/>
      <c r="T75" s="759"/>
      <c r="U75" s="759"/>
      <c r="V75" s="759"/>
      <c r="W75" s="759"/>
      <c r="X75" s="759"/>
      <c r="Y75" s="759"/>
      <c r="Z75" s="760"/>
      <c r="AA75" s="735"/>
      <c r="AB75" s="759"/>
      <c r="AC75" s="759"/>
      <c r="AD75" s="759"/>
      <c r="AE75" s="759"/>
      <c r="AF75" s="759"/>
      <c r="AG75" s="759"/>
      <c r="AH75" s="760"/>
      <c r="AI75" s="735"/>
      <c r="AJ75" s="759"/>
      <c r="AK75" s="759"/>
      <c r="AL75" s="759"/>
      <c r="AM75" s="759"/>
      <c r="AN75" s="759"/>
      <c r="AO75" s="759"/>
      <c r="AP75" s="760"/>
      <c r="AQ75" s="735"/>
      <c r="AR75" s="759"/>
      <c r="AS75" s="759"/>
      <c r="AT75" s="759"/>
      <c r="AU75" s="759"/>
      <c r="AV75" s="759"/>
      <c r="AW75" s="759"/>
      <c r="AX75" s="760"/>
      <c r="AY75" s="128"/>
      <c r="AZ75" s="128"/>
    </row>
    <row r="76" spans="2:52" ht="11.25" customHeight="1" x14ac:dyDescent="0.15">
      <c r="B76" s="752"/>
      <c r="C76" s="753"/>
      <c r="D76" s="753"/>
      <c r="E76" s="754"/>
      <c r="F76" s="754"/>
      <c r="G76" s="756"/>
      <c r="H76" s="756"/>
      <c r="I76" s="754"/>
      <c r="J76" s="758"/>
      <c r="K76" s="761"/>
      <c r="L76" s="762"/>
      <c r="M76" s="762"/>
      <c r="N76" s="762"/>
      <c r="O76" s="762"/>
      <c r="P76" s="762"/>
      <c r="Q76" s="762"/>
      <c r="R76" s="763"/>
      <c r="S76" s="761"/>
      <c r="T76" s="762"/>
      <c r="U76" s="762"/>
      <c r="V76" s="762"/>
      <c r="W76" s="762"/>
      <c r="X76" s="762"/>
      <c r="Y76" s="762"/>
      <c r="Z76" s="763"/>
      <c r="AA76" s="761"/>
      <c r="AB76" s="762"/>
      <c r="AC76" s="762"/>
      <c r="AD76" s="762"/>
      <c r="AE76" s="762"/>
      <c r="AF76" s="762"/>
      <c r="AG76" s="762"/>
      <c r="AH76" s="763"/>
      <c r="AI76" s="761"/>
      <c r="AJ76" s="762"/>
      <c r="AK76" s="762"/>
      <c r="AL76" s="762"/>
      <c r="AM76" s="762"/>
      <c r="AN76" s="762"/>
      <c r="AO76" s="762"/>
      <c r="AP76" s="763"/>
      <c r="AQ76" s="761"/>
      <c r="AR76" s="762"/>
      <c r="AS76" s="762"/>
      <c r="AT76" s="762"/>
      <c r="AU76" s="762"/>
      <c r="AV76" s="762"/>
      <c r="AW76" s="762"/>
      <c r="AX76" s="763"/>
      <c r="AY76" s="128"/>
      <c r="AZ76" s="128"/>
    </row>
    <row r="77" spans="2:52" ht="9" customHeight="1" x14ac:dyDescent="0.15">
      <c r="B77" s="741" t="s">
        <v>311</v>
      </c>
      <c r="C77" s="742"/>
      <c r="D77" s="742"/>
      <c r="E77" s="742"/>
      <c r="F77" s="742"/>
      <c r="G77" s="742"/>
      <c r="H77" s="742"/>
      <c r="I77" s="742"/>
      <c r="J77" s="743"/>
      <c r="K77" s="744"/>
      <c r="L77" s="745"/>
      <c r="M77" s="745"/>
      <c r="N77" s="745"/>
      <c r="O77" s="745"/>
      <c r="P77" s="745"/>
      <c r="Q77" s="745"/>
      <c r="R77" s="745"/>
      <c r="S77" s="744"/>
      <c r="T77" s="745"/>
      <c r="U77" s="745"/>
      <c r="V77" s="745"/>
      <c r="W77" s="745"/>
      <c r="X77" s="745"/>
      <c r="Y77" s="745"/>
      <c r="Z77" s="745"/>
      <c r="AA77" s="744"/>
      <c r="AB77" s="745"/>
      <c r="AC77" s="745"/>
      <c r="AD77" s="745"/>
      <c r="AE77" s="745"/>
      <c r="AF77" s="745"/>
      <c r="AG77" s="745"/>
      <c r="AH77" s="745"/>
      <c r="AI77" s="744"/>
      <c r="AJ77" s="745"/>
      <c r="AK77" s="745"/>
      <c r="AL77" s="745"/>
      <c r="AM77" s="745"/>
      <c r="AN77" s="745"/>
      <c r="AO77" s="745"/>
      <c r="AP77" s="745"/>
      <c r="AQ77" s="744"/>
      <c r="AR77" s="745"/>
      <c r="AS77" s="745"/>
      <c r="AT77" s="745"/>
      <c r="AU77" s="745"/>
      <c r="AV77" s="745"/>
      <c r="AW77" s="745"/>
      <c r="AX77" s="748"/>
      <c r="AY77" s="128"/>
      <c r="AZ77" s="128"/>
    </row>
    <row r="78" spans="2:52" ht="9" customHeight="1" x14ac:dyDescent="0.15">
      <c r="B78" s="732"/>
      <c r="C78" s="733"/>
      <c r="D78" s="733"/>
      <c r="E78" s="733"/>
      <c r="F78" s="733"/>
      <c r="G78" s="733"/>
      <c r="H78" s="733"/>
      <c r="I78" s="733"/>
      <c r="J78" s="734"/>
      <c r="K78" s="746"/>
      <c r="L78" s="747"/>
      <c r="M78" s="747"/>
      <c r="N78" s="747"/>
      <c r="O78" s="747"/>
      <c r="P78" s="747"/>
      <c r="Q78" s="747"/>
      <c r="R78" s="747"/>
      <c r="S78" s="746"/>
      <c r="T78" s="747"/>
      <c r="U78" s="747"/>
      <c r="V78" s="747"/>
      <c r="W78" s="747"/>
      <c r="X78" s="747"/>
      <c r="Y78" s="747"/>
      <c r="Z78" s="747"/>
      <c r="AA78" s="746"/>
      <c r="AB78" s="747"/>
      <c r="AC78" s="747"/>
      <c r="AD78" s="747"/>
      <c r="AE78" s="747"/>
      <c r="AF78" s="747"/>
      <c r="AG78" s="747"/>
      <c r="AH78" s="747"/>
      <c r="AI78" s="746"/>
      <c r="AJ78" s="747"/>
      <c r="AK78" s="747"/>
      <c r="AL78" s="747"/>
      <c r="AM78" s="747"/>
      <c r="AN78" s="747"/>
      <c r="AO78" s="747"/>
      <c r="AP78" s="747"/>
      <c r="AQ78" s="746"/>
      <c r="AR78" s="747"/>
      <c r="AS78" s="747"/>
      <c r="AT78" s="747"/>
      <c r="AU78" s="747"/>
      <c r="AV78" s="747"/>
      <c r="AW78" s="747"/>
      <c r="AX78" s="749"/>
      <c r="AY78" s="133"/>
      <c r="AZ78" s="128"/>
    </row>
    <row r="79" spans="2:52" ht="12" customHeight="1" x14ac:dyDescent="0.15">
      <c r="B79" s="750">
        <v>2023</v>
      </c>
      <c r="C79" s="751"/>
      <c r="D79" s="751"/>
      <c r="E79" s="751" t="s">
        <v>309</v>
      </c>
      <c r="F79" s="751"/>
      <c r="G79" s="751">
        <v>12</v>
      </c>
      <c r="H79" s="755"/>
      <c r="I79" s="751" t="s">
        <v>310</v>
      </c>
      <c r="J79" s="757"/>
      <c r="K79" s="735"/>
      <c r="L79" s="759"/>
      <c r="M79" s="759"/>
      <c r="N79" s="759"/>
      <c r="O79" s="759"/>
      <c r="P79" s="759"/>
      <c r="Q79" s="759"/>
      <c r="R79" s="760"/>
      <c r="S79" s="735"/>
      <c r="T79" s="759"/>
      <c r="U79" s="759"/>
      <c r="V79" s="759"/>
      <c r="W79" s="759"/>
      <c r="X79" s="759"/>
      <c r="Y79" s="759"/>
      <c r="Z79" s="760"/>
      <c r="AA79" s="735"/>
      <c r="AB79" s="759"/>
      <c r="AC79" s="759"/>
      <c r="AD79" s="759"/>
      <c r="AE79" s="759"/>
      <c r="AF79" s="759"/>
      <c r="AG79" s="759"/>
      <c r="AH79" s="760"/>
      <c r="AI79" s="735"/>
      <c r="AJ79" s="759"/>
      <c r="AK79" s="759"/>
      <c r="AL79" s="759"/>
      <c r="AM79" s="759"/>
      <c r="AN79" s="759"/>
      <c r="AO79" s="759"/>
      <c r="AP79" s="760"/>
      <c r="AQ79" s="735"/>
      <c r="AR79" s="759"/>
      <c r="AS79" s="759"/>
      <c r="AT79" s="759"/>
      <c r="AU79" s="759"/>
      <c r="AV79" s="759"/>
      <c r="AW79" s="759"/>
      <c r="AX79" s="760"/>
      <c r="AY79" s="133"/>
      <c r="AZ79" s="128"/>
    </row>
    <row r="80" spans="2:52" ht="11.25" customHeight="1" x14ac:dyDescent="0.15">
      <c r="B80" s="752"/>
      <c r="C80" s="753"/>
      <c r="D80" s="753"/>
      <c r="E80" s="754"/>
      <c r="F80" s="754"/>
      <c r="G80" s="756"/>
      <c r="H80" s="756"/>
      <c r="I80" s="754"/>
      <c r="J80" s="758"/>
      <c r="K80" s="761"/>
      <c r="L80" s="762"/>
      <c r="M80" s="762"/>
      <c r="N80" s="762"/>
      <c r="O80" s="762"/>
      <c r="P80" s="762"/>
      <c r="Q80" s="762"/>
      <c r="R80" s="763"/>
      <c r="S80" s="761"/>
      <c r="T80" s="762"/>
      <c r="U80" s="762"/>
      <c r="V80" s="762"/>
      <c r="W80" s="762"/>
      <c r="X80" s="762"/>
      <c r="Y80" s="762"/>
      <c r="Z80" s="763"/>
      <c r="AA80" s="761"/>
      <c r="AB80" s="762"/>
      <c r="AC80" s="762"/>
      <c r="AD80" s="762"/>
      <c r="AE80" s="762"/>
      <c r="AF80" s="762"/>
      <c r="AG80" s="762"/>
      <c r="AH80" s="763"/>
      <c r="AI80" s="761"/>
      <c r="AJ80" s="762"/>
      <c r="AK80" s="762"/>
      <c r="AL80" s="762"/>
      <c r="AM80" s="762"/>
      <c r="AN80" s="762"/>
      <c r="AO80" s="762"/>
      <c r="AP80" s="763"/>
      <c r="AQ80" s="761"/>
      <c r="AR80" s="762"/>
      <c r="AS80" s="762"/>
      <c r="AT80" s="762"/>
      <c r="AU80" s="762"/>
      <c r="AV80" s="762"/>
      <c r="AW80" s="762"/>
      <c r="AX80" s="763"/>
    </row>
    <row r="81" spans="2:50" ht="9" customHeight="1" x14ac:dyDescent="0.15">
      <c r="B81" s="741" t="s">
        <v>311</v>
      </c>
      <c r="C81" s="742"/>
      <c r="D81" s="742"/>
      <c r="E81" s="742"/>
      <c r="F81" s="742"/>
      <c r="G81" s="742"/>
      <c r="H81" s="742"/>
      <c r="I81" s="742"/>
      <c r="J81" s="743"/>
      <c r="K81" s="744"/>
      <c r="L81" s="745"/>
      <c r="M81" s="745"/>
      <c r="N81" s="745"/>
      <c r="O81" s="745"/>
      <c r="P81" s="745"/>
      <c r="Q81" s="745"/>
      <c r="R81" s="745"/>
      <c r="S81" s="744"/>
      <c r="T81" s="745"/>
      <c r="U81" s="745"/>
      <c r="V81" s="745"/>
      <c r="W81" s="745"/>
      <c r="X81" s="745"/>
      <c r="Y81" s="745"/>
      <c r="Z81" s="745"/>
      <c r="AA81" s="744"/>
      <c r="AB81" s="745"/>
      <c r="AC81" s="745"/>
      <c r="AD81" s="745"/>
      <c r="AE81" s="745"/>
      <c r="AF81" s="745"/>
      <c r="AG81" s="745"/>
      <c r="AH81" s="745"/>
      <c r="AI81" s="744"/>
      <c r="AJ81" s="745"/>
      <c r="AK81" s="745"/>
      <c r="AL81" s="745"/>
      <c r="AM81" s="745"/>
      <c r="AN81" s="745"/>
      <c r="AO81" s="745"/>
      <c r="AP81" s="745"/>
      <c r="AQ81" s="744"/>
      <c r="AR81" s="745"/>
      <c r="AS81" s="745"/>
      <c r="AT81" s="745"/>
      <c r="AU81" s="745"/>
      <c r="AV81" s="745"/>
      <c r="AW81" s="745"/>
      <c r="AX81" s="748"/>
    </row>
    <row r="82" spans="2:50" ht="9" customHeight="1" x14ac:dyDescent="0.15">
      <c r="B82" s="732"/>
      <c r="C82" s="733"/>
      <c r="D82" s="733"/>
      <c r="E82" s="733"/>
      <c r="F82" s="733"/>
      <c r="G82" s="733"/>
      <c r="H82" s="733"/>
      <c r="I82" s="733"/>
      <c r="J82" s="734"/>
      <c r="K82" s="746"/>
      <c r="L82" s="747"/>
      <c r="M82" s="747"/>
      <c r="N82" s="747"/>
      <c r="O82" s="747"/>
      <c r="P82" s="747"/>
      <c r="Q82" s="747"/>
      <c r="R82" s="747"/>
      <c r="S82" s="746"/>
      <c r="T82" s="747"/>
      <c r="U82" s="747"/>
      <c r="V82" s="747"/>
      <c r="W82" s="747"/>
      <c r="X82" s="747"/>
      <c r="Y82" s="747"/>
      <c r="Z82" s="747"/>
      <c r="AA82" s="746"/>
      <c r="AB82" s="747"/>
      <c r="AC82" s="747"/>
      <c r="AD82" s="747"/>
      <c r="AE82" s="747"/>
      <c r="AF82" s="747"/>
      <c r="AG82" s="747"/>
      <c r="AH82" s="747"/>
      <c r="AI82" s="746"/>
      <c r="AJ82" s="747"/>
      <c r="AK82" s="747"/>
      <c r="AL82" s="747"/>
      <c r="AM82" s="747"/>
      <c r="AN82" s="747"/>
      <c r="AO82" s="747"/>
      <c r="AP82" s="747"/>
      <c r="AQ82" s="746"/>
      <c r="AR82" s="747"/>
      <c r="AS82" s="747"/>
      <c r="AT82" s="747"/>
      <c r="AU82" s="747"/>
      <c r="AV82" s="747"/>
      <c r="AW82" s="747"/>
      <c r="AX82" s="749"/>
    </row>
    <row r="83" spans="2:50" ht="11.25" customHeight="1" x14ac:dyDescent="0.15">
      <c r="B83" s="750">
        <v>2024</v>
      </c>
      <c r="C83" s="751"/>
      <c r="D83" s="751"/>
      <c r="E83" s="751" t="s">
        <v>309</v>
      </c>
      <c r="F83" s="751"/>
      <c r="G83" s="751">
        <v>1</v>
      </c>
      <c r="H83" s="755"/>
      <c r="I83" s="751" t="s">
        <v>310</v>
      </c>
      <c r="J83" s="757"/>
      <c r="K83" s="735"/>
      <c r="L83" s="759"/>
      <c r="M83" s="759"/>
      <c r="N83" s="759"/>
      <c r="O83" s="759"/>
      <c r="P83" s="759"/>
      <c r="Q83" s="759"/>
      <c r="R83" s="760"/>
      <c r="S83" s="735"/>
      <c r="T83" s="759"/>
      <c r="U83" s="759"/>
      <c r="V83" s="759"/>
      <c r="W83" s="759"/>
      <c r="X83" s="759"/>
      <c r="Y83" s="759"/>
      <c r="Z83" s="760"/>
      <c r="AA83" s="735"/>
      <c r="AB83" s="759"/>
      <c r="AC83" s="759"/>
      <c r="AD83" s="759"/>
      <c r="AE83" s="759"/>
      <c r="AF83" s="759"/>
      <c r="AG83" s="759"/>
      <c r="AH83" s="760"/>
      <c r="AI83" s="735"/>
      <c r="AJ83" s="759"/>
      <c r="AK83" s="759"/>
      <c r="AL83" s="759"/>
      <c r="AM83" s="759"/>
      <c r="AN83" s="759"/>
      <c r="AO83" s="759"/>
      <c r="AP83" s="760"/>
      <c r="AQ83" s="735"/>
      <c r="AR83" s="759"/>
      <c r="AS83" s="759"/>
      <c r="AT83" s="759"/>
      <c r="AU83" s="759"/>
      <c r="AV83" s="759"/>
      <c r="AW83" s="759"/>
      <c r="AX83" s="760"/>
    </row>
    <row r="84" spans="2:50" ht="11.25" customHeight="1" x14ac:dyDescent="0.15">
      <c r="B84" s="752"/>
      <c r="C84" s="753"/>
      <c r="D84" s="753"/>
      <c r="E84" s="754"/>
      <c r="F84" s="754"/>
      <c r="G84" s="756"/>
      <c r="H84" s="756"/>
      <c r="I84" s="754"/>
      <c r="J84" s="758"/>
      <c r="K84" s="761"/>
      <c r="L84" s="762"/>
      <c r="M84" s="762"/>
      <c r="N84" s="762"/>
      <c r="O84" s="762"/>
      <c r="P84" s="762"/>
      <c r="Q84" s="762"/>
      <c r="R84" s="763"/>
      <c r="S84" s="761"/>
      <c r="T84" s="762"/>
      <c r="U84" s="762"/>
      <c r="V84" s="762"/>
      <c r="W84" s="762"/>
      <c r="X84" s="762"/>
      <c r="Y84" s="762"/>
      <c r="Z84" s="763"/>
      <c r="AA84" s="761"/>
      <c r="AB84" s="762"/>
      <c r="AC84" s="762"/>
      <c r="AD84" s="762"/>
      <c r="AE84" s="762"/>
      <c r="AF84" s="762"/>
      <c r="AG84" s="762"/>
      <c r="AH84" s="763"/>
      <c r="AI84" s="761"/>
      <c r="AJ84" s="762"/>
      <c r="AK84" s="762"/>
      <c r="AL84" s="762"/>
      <c r="AM84" s="762"/>
      <c r="AN84" s="762"/>
      <c r="AO84" s="762"/>
      <c r="AP84" s="763"/>
      <c r="AQ84" s="761"/>
      <c r="AR84" s="762"/>
      <c r="AS84" s="762"/>
      <c r="AT84" s="762"/>
      <c r="AU84" s="762"/>
      <c r="AV84" s="762"/>
      <c r="AW84" s="762"/>
      <c r="AX84" s="763"/>
    </row>
    <row r="85" spans="2:50" ht="9" customHeight="1" x14ac:dyDescent="0.15">
      <c r="B85" s="741" t="s">
        <v>311</v>
      </c>
      <c r="C85" s="742"/>
      <c r="D85" s="742"/>
      <c r="E85" s="742"/>
      <c r="F85" s="742"/>
      <c r="G85" s="742"/>
      <c r="H85" s="742"/>
      <c r="I85" s="742"/>
      <c r="J85" s="743"/>
      <c r="K85" s="744"/>
      <c r="L85" s="745"/>
      <c r="M85" s="745"/>
      <c r="N85" s="745"/>
      <c r="O85" s="745"/>
      <c r="P85" s="745"/>
      <c r="Q85" s="745"/>
      <c r="R85" s="745"/>
      <c r="S85" s="744"/>
      <c r="T85" s="745"/>
      <c r="U85" s="745"/>
      <c r="V85" s="745"/>
      <c r="W85" s="745"/>
      <c r="X85" s="745"/>
      <c r="Y85" s="745"/>
      <c r="Z85" s="745"/>
      <c r="AA85" s="744"/>
      <c r="AB85" s="745"/>
      <c r="AC85" s="745"/>
      <c r="AD85" s="745"/>
      <c r="AE85" s="745"/>
      <c r="AF85" s="745"/>
      <c r="AG85" s="745"/>
      <c r="AH85" s="745"/>
      <c r="AI85" s="744"/>
      <c r="AJ85" s="745"/>
      <c r="AK85" s="745"/>
      <c r="AL85" s="745"/>
      <c r="AM85" s="745"/>
      <c r="AN85" s="745"/>
      <c r="AO85" s="745"/>
      <c r="AP85" s="745"/>
      <c r="AQ85" s="744"/>
      <c r="AR85" s="745"/>
      <c r="AS85" s="745"/>
      <c r="AT85" s="745"/>
      <c r="AU85" s="745"/>
      <c r="AV85" s="745"/>
      <c r="AW85" s="745"/>
      <c r="AX85" s="748"/>
    </row>
    <row r="86" spans="2:50" ht="9" customHeight="1" x14ac:dyDescent="0.15">
      <c r="B86" s="732"/>
      <c r="C86" s="733"/>
      <c r="D86" s="733"/>
      <c r="E86" s="733"/>
      <c r="F86" s="733"/>
      <c r="G86" s="733"/>
      <c r="H86" s="733"/>
      <c r="I86" s="733"/>
      <c r="J86" s="734"/>
      <c r="K86" s="746"/>
      <c r="L86" s="747"/>
      <c r="M86" s="747"/>
      <c r="N86" s="747"/>
      <c r="O86" s="747"/>
      <c r="P86" s="747"/>
      <c r="Q86" s="747"/>
      <c r="R86" s="747"/>
      <c r="S86" s="746"/>
      <c r="T86" s="747"/>
      <c r="U86" s="747"/>
      <c r="V86" s="747"/>
      <c r="W86" s="747"/>
      <c r="X86" s="747"/>
      <c r="Y86" s="747"/>
      <c r="Z86" s="747"/>
      <c r="AA86" s="746"/>
      <c r="AB86" s="747"/>
      <c r="AC86" s="747"/>
      <c r="AD86" s="747"/>
      <c r="AE86" s="747"/>
      <c r="AF86" s="747"/>
      <c r="AG86" s="747"/>
      <c r="AH86" s="747"/>
      <c r="AI86" s="746"/>
      <c r="AJ86" s="747"/>
      <c r="AK86" s="747"/>
      <c r="AL86" s="747"/>
      <c r="AM86" s="747"/>
      <c r="AN86" s="747"/>
      <c r="AO86" s="747"/>
      <c r="AP86" s="747"/>
      <c r="AQ86" s="746"/>
      <c r="AR86" s="747"/>
      <c r="AS86" s="747"/>
      <c r="AT86" s="747"/>
      <c r="AU86" s="747"/>
      <c r="AV86" s="747"/>
      <c r="AW86" s="747"/>
      <c r="AX86" s="749"/>
    </row>
    <row r="87" spans="2:50" ht="11.25" customHeight="1" x14ac:dyDescent="0.15">
      <c r="B87" s="764" t="s">
        <v>312</v>
      </c>
      <c r="C87" s="765"/>
      <c r="D87" s="765"/>
      <c r="E87" s="765"/>
      <c r="F87" s="765"/>
      <c r="G87" s="765"/>
      <c r="H87" s="765"/>
      <c r="I87" s="765"/>
      <c r="J87" s="766"/>
      <c r="K87" s="770">
        <f>SUM(K39+K43+K47+K51+K55+K59+K63+K67+K71+K75+K79+K83)</f>
        <v>0</v>
      </c>
      <c r="L87" s="771"/>
      <c r="M87" s="771"/>
      <c r="N87" s="771"/>
      <c r="O87" s="771"/>
      <c r="P87" s="771"/>
      <c r="Q87" s="771"/>
      <c r="R87" s="771"/>
      <c r="S87" s="770">
        <f>SUM(S39+S43+S47+S51+S55+S59+S63+S67+S71+S75+S79+S83)</f>
        <v>0</v>
      </c>
      <c r="T87" s="771"/>
      <c r="U87" s="771"/>
      <c r="V87" s="771"/>
      <c r="W87" s="771"/>
      <c r="X87" s="771"/>
      <c r="Y87" s="771"/>
      <c r="Z87" s="771"/>
      <c r="AA87" s="770">
        <f>SUM(AA39+AA43+AA47+AA51+AA55+AA59+AA63+AA67+AA71+AA75+AA79+AA83)</f>
        <v>0</v>
      </c>
      <c r="AB87" s="771"/>
      <c r="AC87" s="771"/>
      <c r="AD87" s="771"/>
      <c r="AE87" s="771"/>
      <c r="AF87" s="771"/>
      <c r="AG87" s="771"/>
      <c r="AH87" s="771"/>
      <c r="AI87" s="770">
        <f>SUM(AI39+AI43+AI47+AI51+AI55+AI59+AI63+AI67+AI71+AI75+AI79+AI83)</f>
        <v>0</v>
      </c>
      <c r="AJ87" s="771"/>
      <c r="AK87" s="771"/>
      <c r="AL87" s="771"/>
      <c r="AM87" s="771"/>
      <c r="AN87" s="771"/>
      <c r="AO87" s="771"/>
      <c r="AP87" s="771"/>
      <c r="AQ87" s="770">
        <f>SUM(AQ39+AQ43+AQ47+AQ51+AQ55+AQ59+AQ63+AQ67+AQ71+AQ75+AQ79+AQ83)</f>
        <v>0</v>
      </c>
      <c r="AR87" s="771"/>
      <c r="AS87" s="771"/>
      <c r="AT87" s="771"/>
      <c r="AU87" s="771"/>
      <c r="AV87" s="771"/>
      <c r="AW87" s="771"/>
      <c r="AX87" s="772"/>
    </row>
    <row r="88" spans="2:50" ht="11.25" customHeight="1" x14ac:dyDescent="0.15">
      <c r="B88" s="767"/>
      <c r="C88" s="768"/>
      <c r="D88" s="768"/>
      <c r="E88" s="768"/>
      <c r="F88" s="768"/>
      <c r="G88" s="768"/>
      <c r="H88" s="768"/>
      <c r="I88" s="768"/>
      <c r="J88" s="769"/>
      <c r="K88" s="770"/>
      <c r="L88" s="771"/>
      <c r="M88" s="771"/>
      <c r="N88" s="771"/>
      <c r="O88" s="771"/>
      <c r="P88" s="771"/>
      <c r="Q88" s="771"/>
      <c r="R88" s="771"/>
      <c r="S88" s="770"/>
      <c r="T88" s="771"/>
      <c r="U88" s="771"/>
      <c r="V88" s="771"/>
      <c r="W88" s="771"/>
      <c r="X88" s="771"/>
      <c r="Y88" s="771"/>
      <c r="Z88" s="771"/>
      <c r="AA88" s="770"/>
      <c r="AB88" s="771"/>
      <c r="AC88" s="771"/>
      <c r="AD88" s="771"/>
      <c r="AE88" s="771"/>
      <c r="AF88" s="771"/>
      <c r="AG88" s="771"/>
      <c r="AH88" s="771"/>
      <c r="AI88" s="770"/>
      <c r="AJ88" s="771"/>
      <c r="AK88" s="771"/>
      <c r="AL88" s="771"/>
      <c r="AM88" s="771"/>
      <c r="AN88" s="771"/>
      <c r="AO88" s="771"/>
      <c r="AP88" s="771"/>
      <c r="AQ88" s="770"/>
      <c r="AR88" s="771"/>
      <c r="AS88" s="771"/>
      <c r="AT88" s="771"/>
      <c r="AU88" s="771"/>
      <c r="AV88" s="771"/>
      <c r="AW88" s="771"/>
      <c r="AX88" s="772"/>
    </row>
    <row r="89" spans="2:50" ht="9" customHeight="1" x14ac:dyDescent="0.15">
      <c r="B89" s="741" t="s">
        <v>311</v>
      </c>
      <c r="C89" s="742"/>
      <c r="D89" s="742"/>
      <c r="E89" s="742"/>
      <c r="F89" s="742"/>
      <c r="G89" s="742"/>
      <c r="H89" s="742"/>
      <c r="I89" s="742"/>
      <c r="J89" s="743"/>
      <c r="K89" s="741"/>
      <c r="L89" s="742"/>
      <c r="M89" s="742"/>
      <c r="N89" s="742"/>
      <c r="O89" s="742"/>
      <c r="P89" s="742"/>
      <c r="Q89" s="742"/>
      <c r="R89" s="742"/>
      <c r="S89" s="741"/>
      <c r="T89" s="742"/>
      <c r="U89" s="742"/>
      <c r="V89" s="742"/>
      <c r="W89" s="742"/>
      <c r="X89" s="742"/>
      <c r="Y89" s="742"/>
      <c r="Z89" s="742"/>
      <c r="AA89" s="741"/>
      <c r="AB89" s="742"/>
      <c r="AC89" s="742"/>
      <c r="AD89" s="742"/>
      <c r="AE89" s="742"/>
      <c r="AF89" s="742"/>
      <c r="AG89" s="742"/>
      <c r="AH89" s="742"/>
      <c r="AI89" s="741"/>
      <c r="AJ89" s="742"/>
      <c r="AK89" s="742"/>
      <c r="AL89" s="742"/>
      <c r="AM89" s="742"/>
      <c r="AN89" s="742"/>
      <c r="AO89" s="742"/>
      <c r="AP89" s="742"/>
      <c r="AQ89" s="741"/>
      <c r="AR89" s="742"/>
      <c r="AS89" s="742"/>
      <c r="AT89" s="742"/>
      <c r="AU89" s="742"/>
      <c r="AV89" s="742"/>
      <c r="AW89" s="742"/>
      <c r="AX89" s="743"/>
    </row>
    <row r="90" spans="2:50" ht="9" customHeight="1" x14ac:dyDescent="0.15">
      <c r="B90" s="732"/>
      <c r="C90" s="733"/>
      <c r="D90" s="733"/>
      <c r="E90" s="733"/>
      <c r="F90" s="733"/>
      <c r="G90" s="733"/>
      <c r="H90" s="733"/>
      <c r="I90" s="733"/>
      <c r="J90" s="734"/>
      <c r="K90" s="732"/>
      <c r="L90" s="733"/>
      <c r="M90" s="733"/>
      <c r="N90" s="733"/>
      <c r="O90" s="733"/>
      <c r="P90" s="733"/>
      <c r="Q90" s="733"/>
      <c r="R90" s="733"/>
      <c r="S90" s="732"/>
      <c r="T90" s="733"/>
      <c r="U90" s="733"/>
      <c r="V90" s="733"/>
      <c r="W90" s="733"/>
      <c r="X90" s="733"/>
      <c r="Y90" s="733"/>
      <c r="Z90" s="733"/>
      <c r="AA90" s="732"/>
      <c r="AB90" s="733"/>
      <c r="AC90" s="733"/>
      <c r="AD90" s="733"/>
      <c r="AE90" s="733"/>
      <c r="AF90" s="733"/>
      <c r="AG90" s="733"/>
      <c r="AH90" s="733"/>
      <c r="AI90" s="732"/>
      <c r="AJ90" s="733"/>
      <c r="AK90" s="733"/>
      <c r="AL90" s="733"/>
      <c r="AM90" s="733"/>
      <c r="AN90" s="733"/>
      <c r="AO90" s="733"/>
      <c r="AP90" s="733"/>
      <c r="AQ90" s="732"/>
      <c r="AR90" s="733"/>
      <c r="AS90" s="733"/>
      <c r="AT90" s="733"/>
      <c r="AU90" s="733"/>
      <c r="AV90" s="733"/>
      <c r="AW90" s="733"/>
      <c r="AX90" s="734"/>
    </row>
    <row r="91" spans="2:50" ht="9" customHeight="1" x14ac:dyDescent="0.15">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row>
    <row r="92" spans="2:50" ht="9" customHeight="1" x14ac:dyDescent="0.15">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773" t="s">
        <v>313</v>
      </c>
      <c r="AJ92" s="774"/>
      <c r="AK92" s="774"/>
      <c r="AL92" s="774"/>
      <c r="AM92" s="774"/>
      <c r="AN92" s="774"/>
      <c r="AO92" s="774"/>
      <c r="AP92" s="775"/>
      <c r="AQ92" s="781">
        <f>SUM(K87,S87,AA87,AI87,AQ87)</f>
        <v>0</v>
      </c>
      <c r="AR92" s="782"/>
      <c r="AS92" s="782"/>
      <c r="AT92" s="782"/>
      <c r="AU92" s="782"/>
      <c r="AV92" s="782"/>
      <c r="AW92" s="782"/>
      <c r="AX92" s="783"/>
    </row>
    <row r="93" spans="2:50" ht="9" customHeight="1" x14ac:dyDescent="0.15">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776"/>
      <c r="AJ93" s="708"/>
      <c r="AK93" s="708"/>
      <c r="AL93" s="708"/>
      <c r="AM93" s="708"/>
      <c r="AN93" s="708"/>
      <c r="AO93" s="708"/>
      <c r="AP93" s="777"/>
      <c r="AQ93" s="784"/>
      <c r="AR93" s="785"/>
      <c r="AS93" s="785"/>
      <c r="AT93" s="785"/>
      <c r="AU93" s="785"/>
      <c r="AV93" s="785"/>
      <c r="AW93" s="785"/>
      <c r="AX93" s="786"/>
    </row>
    <row r="94" spans="2:50" ht="9" customHeight="1" x14ac:dyDescent="0.15">
      <c r="AI94" s="778"/>
      <c r="AJ94" s="779"/>
      <c r="AK94" s="779"/>
      <c r="AL94" s="779"/>
      <c r="AM94" s="779"/>
      <c r="AN94" s="779"/>
      <c r="AO94" s="779"/>
      <c r="AP94" s="780"/>
      <c r="AQ94" s="787"/>
      <c r="AR94" s="788"/>
      <c r="AS94" s="788"/>
      <c r="AT94" s="788"/>
      <c r="AU94" s="788"/>
      <c r="AV94" s="788"/>
      <c r="AW94" s="788"/>
      <c r="AX94" s="789"/>
    </row>
    <row r="95" spans="2:50" ht="9" customHeight="1" x14ac:dyDescent="0.15">
      <c r="K95" s="134"/>
      <c r="L95" s="134"/>
      <c r="M95" s="134"/>
      <c r="N95" s="134"/>
      <c r="O95" s="134"/>
      <c r="P95" s="134"/>
      <c r="Q95" s="134"/>
      <c r="R95" s="134"/>
      <c r="S95" s="135"/>
      <c r="T95" s="135"/>
      <c r="U95" s="135"/>
      <c r="V95" s="135"/>
      <c r="W95" s="135"/>
      <c r="X95" s="135"/>
      <c r="Y95" s="135"/>
      <c r="Z95" s="135"/>
      <c r="AC95" s="136"/>
      <c r="AD95" s="136"/>
      <c r="AE95" s="136"/>
      <c r="AF95" s="136"/>
      <c r="AI95" s="790" t="s">
        <v>351</v>
      </c>
      <c r="AJ95" s="774"/>
      <c r="AK95" s="774"/>
      <c r="AL95" s="774"/>
      <c r="AM95" s="774"/>
      <c r="AN95" s="774"/>
      <c r="AO95" s="774"/>
      <c r="AP95" s="775"/>
      <c r="AQ95" s="794">
        <f>IF(ROUNDDOWN(SUM(K87,S87,AA87,AI87,AQ87),-4)/10000&gt;71,71,ROUNDDOWN(SUM(K87,S87,AA87,AI87,AQ87),-4)/10000)</f>
        <v>0</v>
      </c>
      <c r="AR95" s="795"/>
      <c r="AS95" s="795"/>
      <c r="AT95" s="795"/>
      <c r="AU95" s="795"/>
      <c r="AV95" s="795"/>
      <c r="AW95" s="795"/>
      <c r="AX95" s="796"/>
    </row>
    <row r="96" spans="2:50" ht="9" customHeight="1" x14ac:dyDescent="0.15">
      <c r="K96" s="134"/>
      <c r="L96" s="134"/>
      <c r="M96" s="134"/>
      <c r="N96" s="134"/>
      <c r="O96" s="134"/>
      <c r="P96" s="134"/>
      <c r="Q96" s="134"/>
      <c r="R96" s="134"/>
      <c r="S96" s="135"/>
      <c r="T96" s="135"/>
      <c r="U96" s="135"/>
      <c r="V96" s="135"/>
      <c r="W96" s="135"/>
      <c r="X96" s="135"/>
      <c r="Y96" s="135"/>
      <c r="Z96" s="135"/>
      <c r="AC96" s="136"/>
      <c r="AD96" s="136"/>
      <c r="AE96" s="136"/>
      <c r="AF96" s="136"/>
      <c r="AI96" s="791"/>
      <c r="AJ96" s="708"/>
      <c r="AK96" s="708"/>
      <c r="AL96" s="708"/>
      <c r="AM96" s="708"/>
      <c r="AN96" s="708"/>
      <c r="AO96" s="708"/>
      <c r="AP96" s="777"/>
      <c r="AQ96" s="797"/>
      <c r="AR96" s="798"/>
      <c r="AS96" s="798"/>
      <c r="AT96" s="798"/>
      <c r="AU96" s="798"/>
      <c r="AV96" s="798"/>
      <c r="AW96" s="798"/>
      <c r="AX96" s="799"/>
    </row>
    <row r="97" spans="11:50" ht="9" customHeight="1" x14ac:dyDescent="0.15">
      <c r="K97" s="134"/>
      <c r="L97" s="134"/>
      <c r="M97" s="134"/>
      <c r="N97" s="134"/>
      <c r="O97" s="134"/>
      <c r="P97" s="134"/>
      <c r="Q97" s="134"/>
      <c r="R97" s="134"/>
      <c r="S97" s="135"/>
      <c r="T97" s="135"/>
      <c r="U97" s="135"/>
      <c r="V97" s="135"/>
      <c r="W97" s="135"/>
      <c r="X97" s="135"/>
      <c r="Y97" s="135"/>
      <c r="Z97" s="135"/>
      <c r="AC97" s="136"/>
      <c r="AD97" s="136"/>
      <c r="AE97" s="136"/>
      <c r="AF97" s="136"/>
      <c r="AI97" s="792"/>
      <c r="AJ97" s="709"/>
      <c r="AK97" s="709"/>
      <c r="AL97" s="709"/>
      <c r="AM97" s="709"/>
      <c r="AN97" s="709"/>
      <c r="AO97" s="709"/>
      <c r="AP97" s="793"/>
      <c r="AQ97" s="800"/>
      <c r="AR97" s="801"/>
      <c r="AS97" s="801"/>
      <c r="AT97" s="801"/>
      <c r="AU97" s="801"/>
      <c r="AV97" s="801"/>
      <c r="AW97" s="801"/>
      <c r="AX97" s="802"/>
    </row>
    <row r="98" spans="11:50" ht="9" customHeight="1" x14ac:dyDescent="0.15">
      <c r="AI98" s="803" t="s">
        <v>311</v>
      </c>
      <c r="AJ98" s="804"/>
      <c r="AK98" s="804"/>
      <c r="AL98" s="804"/>
      <c r="AM98" s="804"/>
      <c r="AN98" s="804"/>
      <c r="AO98" s="804"/>
      <c r="AP98" s="804"/>
      <c r="AQ98" s="807"/>
      <c r="AR98" s="808"/>
      <c r="AS98" s="808"/>
      <c r="AT98" s="808"/>
      <c r="AU98" s="808"/>
      <c r="AV98" s="808"/>
      <c r="AW98" s="808"/>
      <c r="AX98" s="809"/>
    </row>
    <row r="99" spans="11:50" ht="9" customHeight="1" x14ac:dyDescent="0.15">
      <c r="AI99" s="803"/>
      <c r="AJ99" s="804"/>
      <c r="AK99" s="804"/>
      <c r="AL99" s="804"/>
      <c r="AM99" s="804"/>
      <c r="AN99" s="804"/>
      <c r="AO99" s="804"/>
      <c r="AP99" s="804"/>
      <c r="AQ99" s="807"/>
      <c r="AR99" s="808"/>
      <c r="AS99" s="808"/>
      <c r="AT99" s="808"/>
      <c r="AU99" s="808"/>
      <c r="AV99" s="808"/>
      <c r="AW99" s="808"/>
      <c r="AX99" s="809"/>
    </row>
    <row r="100" spans="11:50" ht="9" customHeight="1" x14ac:dyDescent="0.15">
      <c r="AI100" s="805"/>
      <c r="AJ100" s="806"/>
      <c r="AK100" s="806"/>
      <c r="AL100" s="806"/>
      <c r="AM100" s="806"/>
      <c r="AN100" s="806"/>
      <c r="AO100" s="806"/>
      <c r="AP100" s="806"/>
      <c r="AQ100" s="810"/>
      <c r="AR100" s="811"/>
      <c r="AS100" s="811"/>
      <c r="AT100" s="811"/>
      <c r="AU100" s="811"/>
      <c r="AV100" s="811"/>
      <c r="AW100" s="811"/>
      <c r="AX100" s="812"/>
    </row>
  </sheetData>
  <sheetProtection algorithmName="SHA-512" hashValue="EQ3NfxiYtT+zp6+u4uDqjF/sSoaBGCrgrQUn1g2gbnCrDvFAdhsuUPwwjITqFjG8dbdE8pyz0pnIsBqC7R4xXg==" saltValue="Q64n7YVTQVg3z6ucS/lneg==" spinCount="100000" sheet="1" objects="1" scenarios="1"/>
  <mergeCells count="226">
    <mergeCell ref="AI92:AP94"/>
    <mergeCell ref="AQ92:AX94"/>
    <mergeCell ref="AI95:AP97"/>
    <mergeCell ref="AQ95:AX97"/>
    <mergeCell ref="AI98:AP100"/>
    <mergeCell ref="AQ98:AX100"/>
    <mergeCell ref="B89:J90"/>
    <mergeCell ref="K89:R90"/>
    <mergeCell ref="S89:Z90"/>
    <mergeCell ref="AA89:AH90"/>
    <mergeCell ref="AI89:AP90"/>
    <mergeCell ref="AQ89:AX9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N29:U31"/>
    <mergeCell ref="V29:AX31"/>
    <mergeCell ref="N32:U34"/>
    <mergeCell ref="V32:AX34"/>
    <mergeCell ref="B36:J38"/>
    <mergeCell ref="K36:R38"/>
    <mergeCell ref="S36:Z38"/>
    <mergeCell ref="AA36:AH38"/>
    <mergeCell ref="AI36:AP38"/>
    <mergeCell ref="AQ36:AX38"/>
    <mergeCell ref="B11:AX14"/>
    <mergeCell ref="E17:AX18"/>
    <mergeCell ref="E19:AX20"/>
    <mergeCell ref="E21:AX22"/>
    <mergeCell ref="E23:AX25"/>
    <mergeCell ref="B26:M28"/>
    <mergeCell ref="N26:U28"/>
    <mergeCell ref="V26:AX28"/>
    <mergeCell ref="E15:AX16"/>
    <mergeCell ref="B1:E2"/>
    <mergeCell ref="I5:T5"/>
    <mergeCell ref="B6:E9"/>
    <mergeCell ref="F6:V9"/>
    <mergeCell ref="W6:Z9"/>
    <mergeCell ref="AA6:AP9"/>
    <mergeCell ref="AM3:AS4"/>
    <mergeCell ref="AT3:AX4"/>
    <mergeCell ref="AP1:AX2"/>
  </mergeCells>
  <phoneticPr fontId="1"/>
  <conditionalFormatting sqref="K39 S39 AA39 AQ39 K43 K47 K51 K55 S43 S47 S51 S55 AA43 AA47 AA51 AA55 AI43 AI47 AI51 AI55 AQ43 AQ47 AQ51 AQ55 AI39 K59 S59 AA59 AI59 AQ59 K63 S63 AA63 AI63 AQ63 K67 S67 AA67 AI67 AQ67 K71 S71 AA71 AI71 AQ71 K75 S75 AA75 AI75 AQ75 K79 S79 AA79 AI79 AQ79 K83 S83 AA83 AI83 AQ83">
    <cfRule type="containsBlanks" dxfId="124" priority="4">
      <formula>LEN(TRIM(K39))=0</formula>
    </cfRule>
  </conditionalFormatting>
  <conditionalFormatting sqref="V26:AX34">
    <cfRule type="containsBlanks" dxfId="123" priority="3">
      <formula>LEN(TRIM(V26))=0</formula>
    </cfRule>
  </conditionalFormatting>
  <conditionalFormatting sqref="F6:V9">
    <cfRule type="containsText" dxfId="122" priority="2" operator="containsText" text="自動表示">
      <formula>NOT(ISERROR(SEARCH("自動表示",F6)))</formula>
    </cfRule>
  </conditionalFormatting>
  <conditionalFormatting sqref="AA6:AP9">
    <cfRule type="containsText" dxfId="121"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5 AQ39 K43 K47 K51 K55 K67 K63 S63 S67 K71 K39 S39 AA39 K79 S79 AA79 AI79 AQ79 S43 S47 S51 S55 S71 K59 AA63 AA67 AA71 S75 AA43 AA47 AA51 AA55 AA75 S59 AI63 AI67 AI71 AI75 AI43 AI47 AI51 AI55 AI39 AA59 AQ63 AQ67 AQ71 AQ75 AQ43 AQ47 AQ51 AQ55 AI59 AQ59 K83 S83 AA83 AI83 AQ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sheetPr>
  <dimension ref="B1:CA102"/>
  <sheetViews>
    <sheetView showGridLines="0" topLeftCell="A11" zoomScaleNormal="100" zoomScaleSheetLayoutView="100" workbookViewId="0">
      <selection activeCell="D17" sqref="D17:AV18"/>
    </sheetView>
  </sheetViews>
  <sheetFormatPr defaultColWidth="1.875" defaultRowHeight="11.25" customHeight="1" x14ac:dyDescent="0.15"/>
  <cols>
    <col min="1" max="12" width="1.875" style="122" customWidth="1"/>
    <col min="13" max="13" width="2.25" style="122" customWidth="1"/>
    <col min="14" max="16384" width="1.875" style="122"/>
  </cols>
  <sheetData>
    <row r="1" spans="2:51" ht="11.25" customHeight="1" x14ac:dyDescent="0.15">
      <c r="B1" s="671" t="s">
        <v>225</v>
      </c>
      <c r="C1" s="672"/>
      <c r="D1" s="673"/>
      <c r="E1" s="673"/>
      <c r="F1" s="816" t="s">
        <v>355</v>
      </c>
      <c r="G1" s="817"/>
      <c r="H1" s="818"/>
      <c r="I1" s="818"/>
      <c r="AN1" s="123"/>
      <c r="AO1" s="124"/>
      <c r="AP1" s="124"/>
      <c r="AQ1" s="702" t="s">
        <v>362</v>
      </c>
      <c r="AR1" s="703"/>
      <c r="AS1" s="703"/>
      <c r="AT1" s="703"/>
      <c r="AU1" s="703"/>
      <c r="AV1" s="703"/>
      <c r="AW1" s="703"/>
      <c r="AX1" s="703"/>
      <c r="AY1" s="703"/>
    </row>
    <row r="2" spans="2:51" ht="11.25" customHeight="1" thickBot="1" x14ac:dyDescent="0.2">
      <c r="B2" s="673"/>
      <c r="C2" s="673"/>
      <c r="D2" s="673"/>
      <c r="E2" s="673"/>
      <c r="F2" s="818"/>
      <c r="G2" s="818"/>
      <c r="H2" s="818"/>
      <c r="I2" s="818"/>
      <c r="AN2" s="125"/>
      <c r="AO2" s="125"/>
      <c r="AP2" s="125"/>
      <c r="AQ2" s="190"/>
      <c r="AR2" s="190"/>
      <c r="AS2" s="190"/>
      <c r="AT2" s="190"/>
      <c r="AU2" s="190"/>
      <c r="AV2" s="190"/>
      <c r="AW2" s="190"/>
      <c r="AX2" s="190"/>
      <c r="AY2" s="190"/>
    </row>
    <row r="3" spans="2:51" ht="11.25" customHeight="1" x14ac:dyDescent="0.15">
      <c r="AN3" s="693" t="s">
        <v>196</v>
      </c>
      <c r="AO3" s="694"/>
      <c r="AP3" s="694"/>
      <c r="AQ3" s="695"/>
      <c r="AR3" s="695"/>
      <c r="AS3" s="695"/>
      <c r="AT3" s="696"/>
      <c r="AU3" s="695"/>
      <c r="AV3" s="695"/>
      <c r="AW3" s="695"/>
      <c r="AX3" s="695"/>
      <c r="AY3" s="700"/>
    </row>
    <row r="4" spans="2:51" ht="11.25" customHeight="1" thickBot="1" x14ac:dyDescent="0.2">
      <c r="AN4" s="697"/>
      <c r="AO4" s="698"/>
      <c r="AP4" s="698"/>
      <c r="AQ4" s="698"/>
      <c r="AR4" s="698"/>
      <c r="AS4" s="698"/>
      <c r="AT4" s="699"/>
      <c r="AU4" s="698"/>
      <c r="AV4" s="698"/>
      <c r="AW4" s="698"/>
      <c r="AX4" s="698"/>
      <c r="AY4" s="701"/>
    </row>
    <row r="6" spans="2:51" ht="9" customHeight="1" x14ac:dyDescent="0.15">
      <c r="B6" s="675" t="str">
        <f>様式１候補者登録願!A7</f>
        <v>記入不要</v>
      </c>
      <c r="C6" s="676"/>
      <c r="D6" s="676"/>
      <c r="E6" s="677"/>
      <c r="F6" s="684" t="str">
        <f>IF(B6="記入不要","－",IF(様式１候補者登録願!E8=0,"自動表示",様式１候補者登録願!E8))</f>
        <v>－</v>
      </c>
      <c r="G6" s="685"/>
      <c r="H6" s="685"/>
      <c r="I6" s="685"/>
      <c r="J6" s="685"/>
      <c r="K6" s="685"/>
      <c r="L6" s="685"/>
      <c r="M6" s="685"/>
      <c r="N6" s="685"/>
      <c r="O6" s="685"/>
      <c r="P6" s="685"/>
      <c r="Q6" s="685"/>
      <c r="R6" s="685"/>
      <c r="S6" s="685"/>
      <c r="T6" s="685"/>
      <c r="U6" s="685"/>
      <c r="V6" s="686"/>
      <c r="W6" s="675" t="s">
        <v>296</v>
      </c>
      <c r="X6" s="676"/>
      <c r="Y6" s="676"/>
      <c r="Z6" s="677"/>
      <c r="AA6" s="685" t="str">
        <f>IF(様式１候補者登録願!E11&amp;"　"&amp;様式１候補者登録願!K11="　","自動表示",様式１候補者登録願!E11&amp;"　"&amp;様式１候補者登録願!K11)</f>
        <v>自動表示</v>
      </c>
      <c r="AB6" s="685"/>
      <c r="AC6" s="685"/>
      <c r="AD6" s="685"/>
      <c r="AE6" s="685"/>
      <c r="AF6" s="685"/>
      <c r="AG6" s="685"/>
      <c r="AH6" s="685"/>
      <c r="AI6" s="685"/>
      <c r="AJ6" s="685"/>
      <c r="AK6" s="685"/>
      <c r="AL6" s="685"/>
      <c r="AM6" s="685"/>
      <c r="AN6" s="685"/>
      <c r="AO6" s="685"/>
      <c r="AP6" s="685"/>
      <c r="AQ6" s="686"/>
    </row>
    <row r="7" spans="2:51" ht="9" customHeight="1" x14ac:dyDescent="0.15">
      <c r="B7" s="678"/>
      <c r="C7" s="679"/>
      <c r="D7" s="679"/>
      <c r="E7" s="680"/>
      <c r="F7" s="687"/>
      <c r="G7" s="688"/>
      <c r="H7" s="688"/>
      <c r="I7" s="688"/>
      <c r="J7" s="688"/>
      <c r="K7" s="688"/>
      <c r="L7" s="688"/>
      <c r="M7" s="688"/>
      <c r="N7" s="688"/>
      <c r="O7" s="688"/>
      <c r="P7" s="688"/>
      <c r="Q7" s="688"/>
      <c r="R7" s="688"/>
      <c r="S7" s="688"/>
      <c r="T7" s="688"/>
      <c r="U7" s="688"/>
      <c r="V7" s="689"/>
      <c r="W7" s="678"/>
      <c r="X7" s="815"/>
      <c r="Y7" s="815"/>
      <c r="Z7" s="680"/>
      <c r="AA7" s="688"/>
      <c r="AB7" s="688"/>
      <c r="AC7" s="688"/>
      <c r="AD7" s="688"/>
      <c r="AE7" s="688"/>
      <c r="AF7" s="688"/>
      <c r="AG7" s="688"/>
      <c r="AH7" s="688"/>
      <c r="AI7" s="688"/>
      <c r="AJ7" s="688"/>
      <c r="AK7" s="688"/>
      <c r="AL7" s="688"/>
      <c r="AM7" s="688"/>
      <c r="AN7" s="688"/>
      <c r="AO7" s="688"/>
      <c r="AP7" s="688"/>
      <c r="AQ7" s="689"/>
    </row>
    <row r="8" spans="2:51" ht="9" customHeight="1" x14ac:dyDescent="0.15">
      <c r="B8" s="678"/>
      <c r="C8" s="679"/>
      <c r="D8" s="679"/>
      <c r="E8" s="680"/>
      <c r="F8" s="687"/>
      <c r="G8" s="688"/>
      <c r="H8" s="688"/>
      <c r="I8" s="688"/>
      <c r="J8" s="688"/>
      <c r="K8" s="688"/>
      <c r="L8" s="688"/>
      <c r="M8" s="688"/>
      <c r="N8" s="688"/>
      <c r="O8" s="688"/>
      <c r="P8" s="688"/>
      <c r="Q8" s="688"/>
      <c r="R8" s="688"/>
      <c r="S8" s="688"/>
      <c r="T8" s="688"/>
      <c r="U8" s="688"/>
      <c r="V8" s="689"/>
      <c r="W8" s="678"/>
      <c r="X8" s="815"/>
      <c r="Y8" s="815"/>
      <c r="Z8" s="680"/>
      <c r="AA8" s="688"/>
      <c r="AB8" s="688"/>
      <c r="AC8" s="688"/>
      <c r="AD8" s="688"/>
      <c r="AE8" s="688"/>
      <c r="AF8" s="688"/>
      <c r="AG8" s="688"/>
      <c r="AH8" s="688"/>
      <c r="AI8" s="688"/>
      <c r="AJ8" s="688"/>
      <c r="AK8" s="688"/>
      <c r="AL8" s="688"/>
      <c r="AM8" s="688"/>
      <c r="AN8" s="688"/>
      <c r="AO8" s="688"/>
      <c r="AP8" s="688"/>
      <c r="AQ8" s="689"/>
    </row>
    <row r="9" spans="2:51" ht="9" customHeight="1" x14ac:dyDescent="0.15">
      <c r="B9" s="681"/>
      <c r="C9" s="682"/>
      <c r="D9" s="682"/>
      <c r="E9" s="683"/>
      <c r="F9" s="690"/>
      <c r="G9" s="691"/>
      <c r="H9" s="691"/>
      <c r="I9" s="691"/>
      <c r="J9" s="691"/>
      <c r="K9" s="691"/>
      <c r="L9" s="691"/>
      <c r="M9" s="691"/>
      <c r="N9" s="691"/>
      <c r="O9" s="691"/>
      <c r="P9" s="691"/>
      <c r="Q9" s="691"/>
      <c r="R9" s="691"/>
      <c r="S9" s="691"/>
      <c r="T9" s="691"/>
      <c r="U9" s="691"/>
      <c r="V9" s="692"/>
      <c r="W9" s="681"/>
      <c r="X9" s="682"/>
      <c r="Y9" s="682"/>
      <c r="Z9" s="683"/>
      <c r="AA9" s="691"/>
      <c r="AB9" s="691"/>
      <c r="AC9" s="691"/>
      <c r="AD9" s="691"/>
      <c r="AE9" s="691"/>
      <c r="AF9" s="691"/>
      <c r="AG9" s="691"/>
      <c r="AH9" s="691"/>
      <c r="AI9" s="691"/>
      <c r="AJ9" s="691"/>
      <c r="AK9" s="691"/>
      <c r="AL9" s="691"/>
      <c r="AM9" s="691"/>
      <c r="AN9" s="691"/>
      <c r="AO9" s="691"/>
      <c r="AP9" s="691"/>
      <c r="AQ9" s="692"/>
    </row>
    <row r="10" spans="2:51" ht="9" customHeight="1" x14ac:dyDescent="0.15">
      <c r="B10" s="133"/>
      <c r="C10" s="133"/>
      <c r="D10" s="133"/>
      <c r="E10" s="133"/>
      <c r="F10" s="134"/>
      <c r="G10" s="134"/>
      <c r="H10" s="134"/>
      <c r="I10" s="134"/>
      <c r="J10" s="134"/>
      <c r="K10" s="134"/>
      <c r="L10" s="134"/>
      <c r="M10" s="134"/>
      <c r="N10" s="134"/>
      <c r="O10" s="134"/>
      <c r="P10" s="134"/>
      <c r="Q10" s="134"/>
      <c r="R10" s="134"/>
      <c r="S10" s="134"/>
      <c r="T10" s="134"/>
      <c r="U10" s="134"/>
      <c r="V10" s="134"/>
      <c r="W10" s="133"/>
      <c r="X10" s="133"/>
      <c r="Y10" s="133"/>
      <c r="Z10" s="133"/>
      <c r="AA10" s="134"/>
      <c r="AB10" s="134"/>
      <c r="AC10" s="134"/>
      <c r="AD10" s="134"/>
      <c r="AE10" s="134"/>
      <c r="AF10" s="134"/>
      <c r="AG10" s="134"/>
      <c r="AH10" s="134"/>
      <c r="AI10" s="134"/>
      <c r="AJ10" s="134"/>
      <c r="AK10" s="134"/>
      <c r="AL10" s="134"/>
      <c r="AM10" s="134"/>
      <c r="AN10" s="134"/>
      <c r="AO10" s="134"/>
      <c r="AP10" s="134"/>
      <c r="AQ10" s="134"/>
    </row>
    <row r="11" spans="2:51" ht="9" customHeight="1" x14ac:dyDescent="0.15">
      <c r="B11" s="126"/>
      <c r="C11" s="126"/>
      <c r="D11" s="877" t="s">
        <v>358</v>
      </c>
      <c r="E11" s="878"/>
      <c r="F11" s="878"/>
      <c r="G11" s="878"/>
      <c r="H11" s="878"/>
      <c r="I11" s="878"/>
      <c r="J11" s="878"/>
      <c r="K11" s="878"/>
      <c r="L11" s="878"/>
      <c r="M11" s="878"/>
      <c r="N11" s="878"/>
      <c r="O11" s="878"/>
      <c r="P11" s="878"/>
      <c r="Q11" s="878"/>
      <c r="R11" s="878"/>
      <c r="S11" s="878"/>
      <c r="T11" s="878"/>
      <c r="U11" s="878"/>
      <c r="V11" s="878"/>
      <c r="W11" s="878"/>
      <c r="X11" s="878"/>
      <c r="Y11" s="878"/>
      <c r="Z11" s="878"/>
      <c r="AA11" s="878"/>
      <c r="AB11" s="878"/>
      <c r="AC11" s="878"/>
      <c r="AD11" s="878"/>
      <c r="AE11" s="878"/>
      <c r="AF11" s="878"/>
      <c r="AG11" s="878"/>
      <c r="AH11" s="878"/>
      <c r="AI11" s="878"/>
      <c r="AJ11" s="878"/>
      <c r="AK11" s="878"/>
      <c r="AL11" s="878"/>
      <c r="AM11" s="878"/>
      <c r="AN11" s="878"/>
      <c r="AO11" s="878"/>
      <c r="AP11" s="878"/>
      <c r="AQ11" s="878"/>
      <c r="AR11" s="878"/>
      <c r="AS11" s="878"/>
      <c r="AT11" s="878"/>
      <c r="AU11" s="878"/>
      <c r="AV11" s="878"/>
      <c r="AW11" s="878"/>
    </row>
    <row r="12" spans="2:51" ht="9" customHeight="1" x14ac:dyDescent="0.15">
      <c r="B12" s="126"/>
      <c r="C12" s="126"/>
      <c r="D12" s="878"/>
      <c r="E12" s="878"/>
      <c r="F12" s="878"/>
      <c r="G12" s="878"/>
      <c r="H12" s="878"/>
      <c r="I12" s="878"/>
      <c r="J12" s="878"/>
      <c r="K12" s="878"/>
      <c r="L12" s="878"/>
      <c r="M12" s="878"/>
      <c r="N12" s="878"/>
      <c r="O12" s="878"/>
      <c r="P12" s="878"/>
      <c r="Q12" s="878"/>
      <c r="R12" s="878"/>
      <c r="S12" s="878"/>
      <c r="T12" s="878"/>
      <c r="U12" s="878"/>
      <c r="V12" s="878"/>
      <c r="W12" s="878"/>
      <c r="X12" s="878"/>
      <c r="Y12" s="878"/>
      <c r="Z12" s="878"/>
      <c r="AA12" s="878"/>
      <c r="AB12" s="878"/>
      <c r="AC12" s="878"/>
      <c r="AD12" s="878"/>
      <c r="AE12" s="878"/>
      <c r="AF12" s="878"/>
      <c r="AG12" s="878"/>
      <c r="AH12" s="878"/>
      <c r="AI12" s="878"/>
      <c r="AJ12" s="878"/>
      <c r="AK12" s="878"/>
      <c r="AL12" s="878"/>
      <c r="AM12" s="878"/>
      <c r="AN12" s="878"/>
      <c r="AO12" s="878"/>
      <c r="AP12" s="878"/>
      <c r="AQ12" s="878"/>
      <c r="AR12" s="878"/>
      <c r="AS12" s="878"/>
      <c r="AT12" s="878"/>
      <c r="AU12" s="878"/>
      <c r="AV12" s="878"/>
      <c r="AW12" s="878"/>
    </row>
    <row r="13" spans="2:51" ht="9" customHeight="1" x14ac:dyDescent="0.15">
      <c r="B13" s="133"/>
      <c r="C13" s="133"/>
      <c r="D13" s="813" t="s">
        <v>314</v>
      </c>
      <c r="E13" s="814"/>
      <c r="F13" s="814"/>
      <c r="G13" s="814"/>
      <c r="H13" s="814"/>
      <c r="I13" s="814"/>
      <c r="J13" s="814"/>
      <c r="K13" s="814"/>
      <c r="L13" s="814"/>
      <c r="M13" s="814"/>
      <c r="N13" s="814"/>
      <c r="O13" s="814"/>
      <c r="P13" s="814"/>
      <c r="Q13" s="814"/>
      <c r="R13" s="814"/>
      <c r="S13" s="814"/>
      <c r="T13" s="814"/>
      <c r="U13" s="814"/>
      <c r="V13" s="814"/>
      <c r="W13" s="814"/>
      <c r="X13" s="814"/>
      <c r="Y13" s="814"/>
      <c r="Z13" s="814"/>
      <c r="AA13" s="814"/>
      <c r="AB13" s="814"/>
      <c r="AC13" s="814"/>
      <c r="AD13" s="814"/>
      <c r="AE13" s="814"/>
      <c r="AF13" s="814"/>
      <c r="AG13" s="814"/>
      <c r="AH13" s="814"/>
      <c r="AI13" s="814"/>
      <c r="AJ13" s="814"/>
      <c r="AK13" s="814"/>
      <c r="AL13" s="814"/>
      <c r="AM13" s="814"/>
      <c r="AN13" s="814"/>
      <c r="AO13" s="814"/>
      <c r="AP13" s="814"/>
      <c r="AQ13" s="814"/>
      <c r="AR13" s="814"/>
      <c r="AS13" s="814"/>
      <c r="AT13" s="814"/>
      <c r="AU13" s="814"/>
      <c r="AV13" s="814"/>
    </row>
    <row r="14" spans="2:51" ht="9" customHeight="1" x14ac:dyDescent="0.15">
      <c r="B14" s="133"/>
      <c r="C14" s="133"/>
      <c r="D14" s="814"/>
      <c r="E14" s="814"/>
      <c r="F14" s="814"/>
      <c r="G14" s="814"/>
      <c r="H14" s="814"/>
      <c r="I14" s="814"/>
      <c r="J14" s="814"/>
      <c r="K14" s="814"/>
      <c r="L14" s="814"/>
      <c r="M14" s="814"/>
      <c r="N14" s="814"/>
      <c r="O14" s="814"/>
      <c r="P14" s="814"/>
      <c r="Q14" s="814"/>
      <c r="R14" s="814"/>
      <c r="S14" s="814"/>
      <c r="T14" s="814"/>
      <c r="U14" s="814"/>
      <c r="V14" s="814"/>
      <c r="W14" s="814"/>
      <c r="X14" s="814"/>
      <c r="Y14" s="814"/>
      <c r="Z14" s="814"/>
      <c r="AA14" s="814"/>
      <c r="AB14" s="814"/>
      <c r="AC14" s="814"/>
      <c r="AD14" s="814"/>
      <c r="AE14" s="814"/>
      <c r="AF14" s="814"/>
      <c r="AG14" s="814"/>
      <c r="AH14" s="814"/>
      <c r="AI14" s="814"/>
      <c r="AJ14" s="814"/>
      <c r="AK14" s="814"/>
      <c r="AL14" s="814"/>
      <c r="AM14" s="814"/>
      <c r="AN14" s="814"/>
      <c r="AO14" s="814"/>
      <c r="AP14" s="814"/>
      <c r="AQ14" s="814"/>
      <c r="AR14" s="814"/>
      <c r="AS14" s="814"/>
      <c r="AT14" s="814"/>
      <c r="AU14" s="814"/>
      <c r="AV14" s="814"/>
    </row>
    <row r="15" spans="2:51" ht="6.95" customHeight="1" x14ac:dyDescent="0.15">
      <c r="B15" s="133"/>
      <c r="C15" s="133"/>
      <c r="D15" s="813" t="s">
        <v>315</v>
      </c>
      <c r="E15" s="814"/>
      <c r="F15" s="814"/>
      <c r="G15" s="814"/>
      <c r="H15" s="814"/>
      <c r="I15" s="814"/>
      <c r="J15" s="814"/>
      <c r="K15" s="814"/>
      <c r="L15" s="814"/>
      <c r="M15" s="814"/>
      <c r="N15" s="814"/>
      <c r="O15" s="814"/>
      <c r="P15" s="814"/>
      <c r="Q15" s="814"/>
      <c r="R15" s="814"/>
      <c r="S15" s="814"/>
      <c r="T15" s="814"/>
      <c r="U15" s="814"/>
      <c r="V15" s="814"/>
      <c r="W15" s="814"/>
      <c r="X15" s="814"/>
      <c r="Y15" s="814"/>
      <c r="Z15" s="814"/>
      <c r="AA15" s="814"/>
      <c r="AB15" s="814"/>
      <c r="AC15" s="814"/>
      <c r="AD15" s="814"/>
      <c r="AE15" s="814"/>
      <c r="AF15" s="814"/>
      <c r="AG15" s="814"/>
      <c r="AH15" s="814"/>
      <c r="AI15" s="814"/>
      <c r="AJ15" s="814"/>
      <c r="AK15" s="814"/>
      <c r="AL15" s="814"/>
      <c r="AM15" s="814"/>
      <c r="AN15" s="814"/>
      <c r="AO15" s="814"/>
      <c r="AP15" s="814"/>
      <c r="AQ15" s="814"/>
      <c r="AR15" s="814"/>
      <c r="AS15" s="814"/>
      <c r="AT15" s="814"/>
      <c r="AU15" s="814"/>
      <c r="AV15" s="814"/>
    </row>
    <row r="16" spans="2:51" ht="6.95" customHeight="1" x14ac:dyDescent="0.15">
      <c r="B16" s="133"/>
      <c r="C16" s="133"/>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814"/>
      <c r="AB16" s="814"/>
      <c r="AC16" s="814"/>
      <c r="AD16" s="814"/>
      <c r="AE16" s="814"/>
      <c r="AF16" s="814"/>
      <c r="AG16" s="814"/>
      <c r="AH16" s="814"/>
      <c r="AI16" s="814"/>
      <c r="AJ16" s="814"/>
      <c r="AK16" s="814"/>
      <c r="AL16" s="814"/>
      <c r="AM16" s="814"/>
      <c r="AN16" s="814"/>
      <c r="AO16" s="814"/>
      <c r="AP16" s="814"/>
      <c r="AQ16" s="814"/>
      <c r="AR16" s="814"/>
      <c r="AS16" s="814"/>
      <c r="AT16" s="814"/>
      <c r="AU16" s="814"/>
      <c r="AV16" s="814"/>
    </row>
    <row r="17" spans="2:79" ht="6.95" customHeight="1" x14ac:dyDescent="0.15">
      <c r="D17" s="814" t="s">
        <v>352</v>
      </c>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3"/>
      <c r="AG17" s="673"/>
      <c r="AH17" s="673"/>
      <c r="AI17" s="673"/>
      <c r="AJ17" s="673"/>
      <c r="AK17" s="673"/>
      <c r="AL17" s="673"/>
      <c r="AM17" s="673"/>
      <c r="AN17" s="673"/>
      <c r="AO17" s="673"/>
      <c r="AP17" s="673"/>
      <c r="AQ17" s="673"/>
      <c r="AR17" s="673"/>
      <c r="AS17" s="673"/>
      <c r="AT17" s="673"/>
      <c r="AU17" s="673"/>
      <c r="AV17" s="673"/>
    </row>
    <row r="18" spans="2:79" ht="6.95" customHeight="1" x14ac:dyDescent="0.15">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673"/>
      <c r="AI18" s="673"/>
      <c r="AJ18" s="673"/>
      <c r="AK18" s="673"/>
      <c r="AL18" s="673"/>
      <c r="AM18" s="673"/>
      <c r="AN18" s="673"/>
      <c r="AO18" s="673"/>
      <c r="AP18" s="673"/>
      <c r="AQ18" s="673"/>
      <c r="AR18" s="673"/>
      <c r="AS18" s="673"/>
      <c r="AT18" s="673"/>
      <c r="AU18" s="673"/>
      <c r="AV18" s="673"/>
    </row>
    <row r="19" spans="2:79" ht="6.95" customHeight="1" x14ac:dyDescent="0.15">
      <c r="D19" s="814" t="s">
        <v>316</v>
      </c>
      <c r="E19" s="814"/>
      <c r="F19" s="814"/>
      <c r="G19" s="814"/>
      <c r="H19" s="814"/>
      <c r="I19" s="814"/>
      <c r="J19" s="814"/>
      <c r="K19" s="814"/>
      <c r="L19" s="814"/>
      <c r="M19" s="814"/>
      <c r="N19" s="814"/>
      <c r="O19" s="814"/>
      <c r="P19" s="814"/>
      <c r="Q19" s="814"/>
      <c r="R19" s="814"/>
      <c r="S19" s="814"/>
      <c r="T19" s="814"/>
      <c r="U19" s="814"/>
      <c r="V19" s="814"/>
      <c r="W19" s="814"/>
      <c r="X19" s="814"/>
      <c r="Y19" s="814"/>
      <c r="Z19" s="814"/>
      <c r="AA19" s="814"/>
      <c r="AB19" s="814"/>
      <c r="AC19" s="814"/>
      <c r="AD19" s="814"/>
      <c r="AE19" s="814"/>
      <c r="AF19" s="814"/>
      <c r="AG19" s="814"/>
      <c r="AH19" s="814"/>
      <c r="AI19" s="814"/>
      <c r="AJ19" s="814"/>
      <c r="AK19" s="814"/>
      <c r="AL19" s="814"/>
      <c r="AM19" s="814"/>
      <c r="AN19" s="814"/>
      <c r="AO19" s="814"/>
      <c r="AP19" s="814"/>
      <c r="AQ19" s="814"/>
      <c r="AR19" s="814"/>
      <c r="AS19" s="814"/>
      <c r="AT19" s="814"/>
      <c r="AU19" s="814"/>
      <c r="AV19" s="814"/>
    </row>
    <row r="20" spans="2:79" ht="6.95" customHeight="1" x14ac:dyDescent="0.15">
      <c r="D20" s="814"/>
      <c r="E20" s="814"/>
      <c r="F20" s="814"/>
      <c r="G20" s="814"/>
      <c r="H20" s="814"/>
      <c r="I20" s="814"/>
      <c r="J20" s="814"/>
      <c r="K20" s="814"/>
      <c r="L20" s="814"/>
      <c r="M20" s="814"/>
      <c r="N20" s="814"/>
      <c r="O20" s="814"/>
      <c r="P20" s="814"/>
      <c r="Q20" s="814"/>
      <c r="R20" s="814"/>
      <c r="S20" s="814"/>
      <c r="T20" s="814"/>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R20" s="814"/>
      <c r="AS20" s="814"/>
      <c r="AT20" s="814"/>
      <c r="AU20" s="814"/>
      <c r="AV20" s="814"/>
    </row>
    <row r="21" spans="2:79" ht="6.95" customHeight="1" x14ac:dyDescent="0.15">
      <c r="D21" s="814" t="s">
        <v>317</v>
      </c>
      <c r="E21" s="673"/>
      <c r="F21" s="673"/>
      <c r="G21" s="673"/>
      <c r="H21" s="673"/>
      <c r="I21" s="673"/>
      <c r="J21" s="673"/>
      <c r="K21" s="673"/>
      <c r="L21" s="673"/>
      <c r="M21" s="673"/>
      <c r="N21" s="673"/>
      <c r="O21" s="673"/>
      <c r="P21" s="673"/>
      <c r="Q21" s="673"/>
      <c r="R21" s="673"/>
      <c r="S21" s="673"/>
      <c r="T21" s="673"/>
      <c r="U21" s="673"/>
      <c r="V21" s="673"/>
      <c r="W21" s="673"/>
      <c r="X21" s="673"/>
      <c r="Y21" s="673"/>
      <c r="Z21" s="673"/>
      <c r="AA21" s="673"/>
      <c r="AB21" s="673"/>
      <c r="AC21" s="673"/>
      <c r="AD21" s="673"/>
      <c r="AE21" s="673"/>
      <c r="AF21" s="673"/>
      <c r="AG21" s="673"/>
      <c r="AH21" s="673"/>
      <c r="AI21" s="673"/>
      <c r="AJ21" s="673"/>
      <c r="AK21" s="673"/>
      <c r="AL21" s="673"/>
      <c r="AM21" s="673"/>
      <c r="AN21" s="673"/>
      <c r="AO21" s="673"/>
      <c r="AP21" s="673"/>
      <c r="AQ21" s="673"/>
      <c r="AR21" s="673"/>
      <c r="AS21" s="673"/>
      <c r="AT21" s="673"/>
      <c r="AU21" s="673"/>
      <c r="AV21" s="673"/>
      <c r="AW21" s="673"/>
      <c r="AX21" s="673"/>
      <c r="AY21" s="673"/>
    </row>
    <row r="22" spans="2:79" ht="6.95" customHeight="1" x14ac:dyDescent="0.15">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3"/>
      <c r="AO22" s="673"/>
      <c r="AP22" s="673"/>
      <c r="AQ22" s="673"/>
      <c r="AR22" s="673"/>
      <c r="AS22" s="673"/>
      <c r="AT22" s="673"/>
      <c r="AU22" s="673"/>
      <c r="AV22" s="673"/>
      <c r="AW22" s="673"/>
      <c r="AX22" s="673"/>
      <c r="AY22" s="673"/>
    </row>
    <row r="23" spans="2:79" ht="9" customHeight="1" x14ac:dyDescent="0.15">
      <c r="B23" s="704" t="s">
        <v>318</v>
      </c>
      <c r="C23" s="704"/>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4"/>
      <c r="AM23" s="704"/>
      <c r="AN23" s="704"/>
      <c r="AO23" s="704"/>
      <c r="AP23" s="704"/>
      <c r="AQ23" s="704"/>
      <c r="AR23" s="704"/>
      <c r="AS23" s="704"/>
      <c r="AT23" s="704"/>
      <c r="AU23" s="704"/>
      <c r="AV23" s="704"/>
      <c r="AW23" s="704"/>
      <c r="AX23" s="704"/>
      <c r="AY23" s="704"/>
    </row>
    <row r="24" spans="2:79" ht="9" customHeight="1" x14ac:dyDescent="0.15">
      <c r="B24" s="704"/>
      <c r="C24" s="704"/>
      <c r="D24" s="704"/>
      <c r="E24" s="704"/>
      <c r="F24" s="704"/>
      <c r="G24" s="704"/>
      <c r="H24" s="704"/>
      <c r="I24" s="704"/>
      <c r="J24" s="704"/>
      <c r="K24" s="704"/>
      <c r="L24" s="704"/>
      <c r="M24" s="704"/>
      <c r="N24" s="704"/>
      <c r="O24" s="704"/>
      <c r="P24" s="704"/>
      <c r="Q24" s="704"/>
      <c r="R24" s="704"/>
      <c r="S24" s="704"/>
      <c r="T24" s="704"/>
      <c r="U24" s="704"/>
      <c r="V24" s="704"/>
      <c r="W24" s="704"/>
      <c r="X24" s="704"/>
      <c r="Y24" s="704"/>
      <c r="Z24" s="704"/>
      <c r="AA24" s="704"/>
      <c r="AB24" s="704"/>
      <c r="AC24" s="704"/>
      <c r="AD24" s="704"/>
      <c r="AE24" s="704"/>
      <c r="AF24" s="704"/>
      <c r="AG24" s="704"/>
      <c r="AH24" s="704"/>
      <c r="AI24" s="704"/>
      <c r="AJ24" s="704"/>
      <c r="AK24" s="704"/>
      <c r="AL24" s="704"/>
      <c r="AM24" s="704"/>
      <c r="AN24" s="704"/>
      <c r="AO24" s="704"/>
      <c r="AP24" s="704"/>
      <c r="AQ24" s="704"/>
      <c r="AR24" s="704"/>
      <c r="AS24" s="704"/>
      <c r="AT24" s="704"/>
      <c r="AU24" s="704"/>
      <c r="AV24" s="704"/>
      <c r="AW24" s="704"/>
      <c r="AX24" s="704"/>
      <c r="AY24" s="704"/>
    </row>
    <row r="25" spans="2:79" ht="9" customHeight="1" x14ac:dyDescent="0.15">
      <c r="B25" s="704"/>
      <c r="C25" s="704"/>
      <c r="D25" s="704"/>
      <c r="E25" s="704"/>
      <c r="F25" s="704"/>
      <c r="G25" s="704"/>
      <c r="H25" s="704"/>
      <c r="I25" s="704"/>
      <c r="J25" s="704"/>
      <c r="K25" s="704"/>
      <c r="L25" s="704"/>
      <c r="M25" s="704"/>
      <c r="N25" s="704"/>
      <c r="O25" s="704"/>
      <c r="P25" s="704"/>
      <c r="Q25" s="704"/>
      <c r="R25" s="704"/>
      <c r="S25" s="704"/>
      <c r="T25" s="704"/>
      <c r="U25" s="704"/>
      <c r="V25" s="704"/>
      <c r="W25" s="704"/>
      <c r="X25" s="704"/>
      <c r="Y25" s="704"/>
      <c r="Z25" s="704"/>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704"/>
      <c r="AW25" s="704"/>
      <c r="AX25" s="704"/>
      <c r="AY25" s="704"/>
    </row>
    <row r="26" spans="2:79" ht="9" customHeight="1" x14ac:dyDescent="0.15">
      <c r="B26" s="704"/>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4"/>
      <c r="AM26" s="704"/>
      <c r="AN26" s="704"/>
      <c r="AO26" s="704"/>
      <c r="AP26" s="704"/>
      <c r="AQ26" s="704"/>
      <c r="AR26" s="704"/>
      <c r="AS26" s="704"/>
      <c r="AT26" s="704"/>
      <c r="AU26" s="704"/>
      <c r="AV26" s="704"/>
      <c r="AW26" s="704"/>
      <c r="AX26" s="704"/>
      <c r="AY26" s="704"/>
    </row>
    <row r="27" spans="2:79" ht="9" customHeight="1" x14ac:dyDescent="0.15">
      <c r="B27" s="882" t="s">
        <v>319</v>
      </c>
      <c r="C27" s="883"/>
      <c r="D27" s="883"/>
      <c r="E27" s="883"/>
      <c r="F27" s="883"/>
      <c r="G27" s="847"/>
      <c r="H27" s="848"/>
      <c r="I27" s="848"/>
      <c r="J27" s="848"/>
      <c r="K27" s="848"/>
      <c r="L27" s="848"/>
      <c r="M27" s="848"/>
      <c r="N27" s="848"/>
      <c r="O27" s="848"/>
      <c r="P27" s="848"/>
      <c r="Q27" s="848"/>
      <c r="R27" s="848"/>
      <c r="S27" s="848"/>
      <c r="T27" s="848"/>
      <c r="U27" s="848"/>
      <c r="Y27" s="673" t="s">
        <v>356</v>
      </c>
      <c r="Z27" s="673"/>
      <c r="AA27" s="673"/>
      <c r="AB27" s="673"/>
      <c r="AC27" s="673"/>
      <c r="AD27" s="673"/>
      <c r="AE27" s="673"/>
      <c r="AF27" s="673"/>
      <c r="AG27" s="673"/>
      <c r="AH27" s="673"/>
      <c r="AI27" s="673"/>
      <c r="AJ27" s="673"/>
      <c r="AK27" s="673"/>
      <c r="AL27" s="673"/>
      <c r="AM27" s="673"/>
      <c r="AN27" s="673"/>
      <c r="AO27" s="673"/>
      <c r="AP27" s="673"/>
      <c r="AQ27" s="673"/>
      <c r="AR27" s="673"/>
      <c r="AS27" s="673"/>
      <c r="AT27" s="673"/>
      <c r="AU27" s="673"/>
      <c r="AV27" s="673"/>
    </row>
    <row r="28" spans="2:79" ht="9" customHeight="1" x14ac:dyDescent="0.15">
      <c r="B28" s="884"/>
      <c r="C28" s="884"/>
      <c r="D28" s="884"/>
      <c r="E28" s="884"/>
      <c r="F28" s="884"/>
      <c r="G28" s="528"/>
      <c r="H28" s="528"/>
      <c r="I28" s="528"/>
      <c r="J28" s="528"/>
      <c r="K28" s="528"/>
      <c r="L28" s="528"/>
      <c r="M28" s="528"/>
      <c r="N28" s="528"/>
      <c r="O28" s="528"/>
      <c r="P28" s="528"/>
      <c r="Q28" s="528"/>
      <c r="R28" s="528"/>
      <c r="S28" s="528"/>
      <c r="T28" s="528"/>
      <c r="U28" s="528"/>
      <c r="V28" s="137"/>
      <c r="W28" s="137"/>
      <c r="X28" s="138"/>
      <c r="Y28" s="673"/>
      <c r="Z28" s="673"/>
      <c r="AA28" s="673"/>
      <c r="AB28" s="673"/>
      <c r="AC28" s="673"/>
      <c r="AD28" s="673"/>
      <c r="AE28" s="673"/>
      <c r="AF28" s="673"/>
      <c r="AG28" s="673"/>
      <c r="AH28" s="673"/>
      <c r="AI28" s="673"/>
      <c r="AJ28" s="673"/>
      <c r="AK28" s="673"/>
      <c r="AL28" s="673"/>
      <c r="AM28" s="673"/>
      <c r="AN28" s="673"/>
      <c r="AO28" s="673"/>
      <c r="AP28" s="673"/>
      <c r="AQ28" s="673"/>
      <c r="AR28" s="673"/>
      <c r="AS28" s="673"/>
      <c r="AT28" s="673"/>
      <c r="AU28" s="673"/>
      <c r="AV28" s="673"/>
    </row>
    <row r="29" spans="2:79" ht="9" customHeight="1" x14ac:dyDescent="0.15">
      <c r="B29" s="755" t="s">
        <v>320</v>
      </c>
      <c r="C29" s="885"/>
      <c r="D29" s="885"/>
      <c r="E29" s="885"/>
      <c r="F29" s="885"/>
      <c r="G29" s="849"/>
      <c r="H29" s="850"/>
      <c r="I29" s="850"/>
      <c r="J29" s="850"/>
      <c r="K29" s="850"/>
      <c r="L29" s="850"/>
      <c r="M29" s="850"/>
      <c r="N29" s="850"/>
      <c r="O29" s="850"/>
      <c r="P29" s="850"/>
      <c r="Q29" s="850"/>
      <c r="R29" s="850"/>
      <c r="S29" s="850"/>
      <c r="T29" s="850"/>
      <c r="U29" s="850"/>
      <c r="V29" s="127"/>
      <c r="W29" s="127"/>
      <c r="X29" s="138"/>
      <c r="Y29" s="879" t="s">
        <v>354</v>
      </c>
      <c r="Z29" s="188"/>
      <c r="AA29" s="188"/>
      <c r="AB29" s="188"/>
      <c r="AC29" s="188"/>
      <c r="AD29" s="188"/>
      <c r="AE29" s="188"/>
      <c r="AF29" s="188"/>
      <c r="AG29" s="880"/>
      <c r="AH29" s="881"/>
      <c r="AI29" s="881"/>
      <c r="AJ29" s="881"/>
      <c r="AK29" s="881"/>
      <c r="AL29" s="881"/>
      <c r="AM29" s="881"/>
      <c r="AN29" s="881"/>
      <c r="AO29" s="881"/>
      <c r="AP29" s="881"/>
      <c r="AQ29" s="89"/>
      <c r="AR29" s="89"/>
      <c r="AS29" s="89"/>
      <c r="AT29" s="89"/>
      <c r="AU29" s="89"/>
      <c r="AV29" s="89"/>
      <c r="AW29" s="89"/>
      <c r="AX29" s="89"/>
      <c r="AY29" s="89"/>
      <c r="BA29" s="814"/>
      <c r="BB29" s="673"/>
      <c r="BC29" s="673"/>
      <c r="BD29" s="673"/>
      <c r="BE29" s="673"/>
      <c r="BF29" s="673"/>
      <c r="BG29" s="673"/>
      <c r="BH29" s="673"/>
      <c r="BI29" s="673"/>
      <c r="BJ29" s="673"/>
      <c r="BK29" s="673"/>
      <c r="BL29" s="673"/>
      <c r="BM29" s="673"/>
      <c r="BN29" s="673"/>
      <c r="BO29" s="673"/>
      <c r="BP29" s="673"/>
      <c r="BQ29" s="673"/>
      <c r="BR29" s="673"/>
      <c r="BS29" s="673"/>
      <c r="BT29" s="673"/>
      <c r="BU29" s="673"/>
      <c r="BV29" s="673"/>
      <c r="BW29" s="673"/>
      <c r="BX29" s="673"/>
      <c r="BY29" s="673"/>
      <c r="BZ29" s="673"/>
      <c r="CA29" s="673"/>
    </row>
    <row r="30" spans="2:79" ht="9" customHeight="1" x14ac:dyDescent="0.15">
      <c r="B30" s="185"/>
      <c r="C30" s="185"/>
      <c r="D30" s="185"/>
      <c r="E30" s="185"/>
      <c r="F30" s="185"/>
      <c r="G30" s="528"/>
      <c r="H30" s="528"/>
      <c r="I30" s="528"/>
      <c r="J30" s="528"/>
      <c r="K30" s="528"/>
      <c r="L30" s="528"/>
      <c r="M30" s="528"/>
      <c r="N30" s="528"/>
      <c r="O30" s="528"/>
      <c r="P30" s="528"/>
      <c r="Q30" s="528"/>
      <c r="R30" s="528"/>
      <c r="S30" s="528"/>
      <c r="T30" s="528"/>
      <c r="U30" s="528"/>
      <c r="V30" s="139"/>
      <c r="W30" s="139"/>
      <c r="X30" s="131"/>
      <c r="Y30" s="188"/>
      <c r="Z30" s="188"/>
      <c r="AA30" s="188"/>
      <c r="AB30" s="188"/>
      <c r="AC30" s="188"/>
      <c r="AD30" s="188"/>
      <c r="AE30" s="188"/>
      <c r="AF30" s="188"/>
      <c r="AG30" s="881"/>
      <c r="AH30" s="881"/>
      <c r="AI30" s="881"/>
      <c r="AJ30" s="881"/>
      <c r="AK30" s="881"/>
      <c r="AL30" s="881"/>
      <c r="AM30" s="881"/>
      <c r="AN30" s="881"/>
      <c r="AO30" s="881"/>
      <c r="AP30" s="881"/>
      <c r="AQ30" s="89"/>
      <c r="AR30" s="89"/>
      <c r="AS30" s="89"/>
      <c r="AT30" s="89"/>
      <c r="AU30" s="89"/>
      <c r="AV30" s="89"/>
      <c r="AW30" s="89"/>
      <c r="AX30" s="89"/>
      <c r="AY30" s="89"/>
      <c r="BA30" s="673"/>
      <c r="BB30" s="673"/>
      <c r="BC30" s="673"/>
      <c r="BD30" s="673"/>
      <c r="BE30" s="673"/>
      <c r="BF30" s="673"/>
      <c r="BG30" s="673"/>
      <c r="BH30" s="673"/>
      <c r="BI30" s="673"/>
      <c r="BJ30" s="673"/>
      <c r="BK30" s="673"/>
      <c r="BL30" s="673"/>
      <c r="BM30" s="673"/>
      <c r="BN30" s="673"/>
      <c r="BO30" s="673"/>
      <c r="BP30" s="673"/>
      <c r="BQ30" s="673"/>
      <c r="BR30" s="673"/>
      <c r="BS30" s="673"/>
      <c r="BT30" s="673"/>
      <c r="BU30" s="673"/>
      <c r="BV30" s="673"/>
      <c r="BW30" s="673"/>
      <c r="BX30" s="673"/>
      <c r="BY30" s="673"/>
      <c r="BZ30" s="673"/>
      <c r="CA30" s="673"/>
    </row>
    <row r="31" spans="2:79" ht="9" customHeight="1" thickBot="1" x14ac:dyDescent="0.2">
      <c r="B31" s="128"/>
      <c r="C31" s="129"/>
      <c r="D31" s="129"/>
      <c r="E31" s="130"/>
      <c r="F31" s="130"/>
      <c r="G31" s="130"/>
      <c r="H31" s="130"/>
      <c r="I31" s="130"/>
      <c r="J31" s="130"/>
      <c r="K31" s="130"/>
      <c r="L31" s="130"/>
      <c r="M31" s="130"/>
      <c r="N31" s="131"/>
      <c r="O31" s="131"/>
      <c r="P31" s="131"/>
      <c r="Q31" s="131"/>
      <c r="AU31" s="131"/>
      <c r="AV31" s="131"/>
      <c r="AW31" s="131"/>
      <c r="AX31" s="131"/>
      <c r="AY31" s="131"/>
    </row>
    <row r="32" spans="2:79" ht="9" customHeight="1" x14ac:dyDescent="0.15">
      <c r="B32" s="764" t="s">
        <v>303</v>
      </c>
      <c r="C32" s="765"/>
      <c r="D32" s="765"/>
      <c r="E32" s="765"/>
      <c r="F32" s="765"/>
      <c r="G32" s="765"/>
      <c r="H32" s="765"/>
      <c r="I32" s="765"/>
      <c r="J32" s="766"/>
      <c r="K32" s="825" t="s">
        <v>321</v>
      </c>
      <c r="L32" s="826"/>
      <c r="M32" s="826"/>
      <c r="N32" s="826"/>
      <c r="O32" s="826"/>
      <c r="P32" s="826"/>
      <c r="Q32" s="826"/>
      <c r="R32" s="826"/>
      <c r="S32" s="825" t="s">
        <v>322</v>
      </c>
      <c r="T32" s="826"/>
      <c r="U32" s="826"/>
      <c r="V32" s="826"/>
      <c r="W32" s="826"/>
      <c r="X32" s="826"/>
      <c r="Y32" s="826"/>
      <c r="Z32" s="826"/>
      <c r="AA32" s="831" t="s">
        <v>323</v>
      </c>
      <c r="AB32" s="826"/>
      <c r="AC32" s="826"/>
      <c r="AD32" s="826"/>
      <c r="AE32" s="826"/>
      <c r="AF32" s="826"/>
      <c r="AG32" s="826"/>
      <c r="AH32" s="826"/>
      <c r="AI32" s="833" t="s">
        <v>324</v>
      </c>
      <c r="AJ32" s="834"/>
      <c r="AK32" s="834"/>
      <c r="AL32" s="834"/>
      <c r="AM32" s="834"/>
      <c r="AN32" s="834"/>
      <c r="AO32" s="834"/>
      <c r="AP32" s="834"/>
      <c r="AQ32" s="834"/>
      <c r="AR32" s="840" t="s">
        <v>399</v>
      </c>
      <c r="AS32" s="841"/>
      <c r="AT32" s="841"/>
      <c r="AU32" s="841"/>
      <c r="AV32" s="841"/>
      <c r="AW32" s="841"/>
      <c r="AX32" s="841"/>
      <c r="AY32" s="842"/>
    </row>
    <row r="33" spans="2:51" ht="9" customHeight="1" x14ac:dyDescent="0.15">
      <c r="B33" s="819"/>
      <c r="C33" s="820"/>
      <c r="D33" s="820"/>
      <c r="E33" s="820"/>
      <c r="F33" s="820"/>
      <c r="G33" s="820"/>
      <c r="H33" s="820"/>
      <c r="I33" s="820"/>
      <c r="J33" s="821"/>
      <c r="K33" s="827"/>
      <c r="L33" s="828"/>
      <c r="M33" s="828"/>
      <c r="N33" s="828"/>
      <c r="O33" s="828"/>
      <c r="P33" s="828"/>
      <c r="Q33" s="828"/>
      <c r="R33" s="828"/>
      <c r="S33" s="827"/>
      <c r="T33" s="828"/>
      <c r="U33" s="828"/>
      <c r="V33" s="828"/>
      <c r="W33" s="828"/>
      <c r="X33" s="828"/>
      <c r="Y33" s="828"/>
      <c r="Z33" s="828"/>
      <c r="AA33" s="832"/>
      <c r="AB33" s="828"/>
      <c r="AC33" s="828"/>
      <c r="AD33" s="828"/>
      <c r="AE33" s="828"/>
      <c r="AF33" s="828"/>
      <c r="AG33" s="828"/>
      <c r="AH33" s="828"/>
      <c r="AI33" s="835"/>
      <c r="AJ33" s="836"/>
      <c r="AK33" s="836"/>
      <c r="AL33" s="836"/>
      <c r="AM33" s="836"/>
      <c r="AN33" s="836"/>
      <c r="AO33" s="836"/>
      <c r="AP33" s="836"/>
      <c r="AQ33" s="836"/>
      <c r="AR33" s="843"/>
      <c r="AS33" s="820"/>
      <c r="AT33" s="820"/>
      <c r="AU33" s="820"/>
      <c r="AV33" s="820"/>
      <c r="AW33" s="820"/>
      <c r="AX33" s="820"/>
      <c r="AY33" s="844"/>
    </row>
    <row r="34" spans="2:51" ht="9" customHeight="1" x14ac:dyDescent="0.15">
      <c r="B34" s="819"/>
      <c r="C34" s="820"/>
      <c r="D34" s="820"/>
      <c r="E34" s="820"/>
      <c r="F34" s="820"/>
      <c r="G34" s="820"/>
      <c r="H34" s="820"/>
      <c r="I34" s="820"/>
      <c r="J34" s="821"/>
      <c r="K34" s="827"/>
      <c r="L34" s="828"/>
      <c r="M34" s="828"/>
      <c r="N34" s="828"/>
      <c r="O34" s="828"/>
      <c r="P34" s="828"/>
      <c r="Q34" s="828"/>
      <c r="R34" s="828"/>
      <c r="S34" s="827"/>
      <c r="T34" s="828"/>
      <c r="U34" s="828"/>
      <c r="V34" s="828"/>
      <c r="W34" s="828"/>
      <c r="X34" s="828"/>
      <c r="Y34" s="828"/>
      <c r="Z34" s="828"/>
      <c r="AA34" s="832"/>
      <c r="AB34" s="828"/>
      <c r="AC34" s="828"/>
      <c r="AD34" s="828"/>
      <c r="AE34" s="828"/>
      <c r="AF34" s="828"/>
      <c r="AG34" s="828"/>
      <c r="AH34" s="828"/>
      <c r="AI34" s="835"/>
      <c r="AJ34" s="836"/>
      <c r="AK34" s="836"/>
      <c r="AL34" s="836"/>
      <c r="AM34" s="836"/>
      <c r="AN34" s="836"/>
      <c r="AO34" s="836"/>
      <c r="AP34" s="836"/>
      <c r="AQ34" s="836"/>
      <c r="AR34" s="843"/>
      <c r="AS34" s="820"/>
      <c r="AT34" s="820"/>
      <c r="AU34" s="820"/>
      <c r="AV34" s="820"/>
      <c r="AW34" s="820"/>
      <c r="AX34" s="820"/>
      <c r="AY34" s="844"/>
    </row>
    <row r="35" spans="2:51" ht="9" customHeight="1" x14ac:dyDescent="0.15">
      <c r="B35" s="819"/>
      <c r="C35" s="820"/>
      <c r="D35" s="820"/>
      <c r="E35" s="820"/>
      <c r="F35" s="820"/>
      <c r="G35" s="820"/>
      <c r="H35" s="820"/>
      <c r="I35" s="820"/>
      <c r="J35" s="821"/>
      <c r="K35" s="827"/>
      <c r="L35" s="828"/>
      <c r="M35" s="828"/>
      <c r="N35" s="828"/>
      <c r="O35" s="828"/>
      <c r="P35" s="828"/>
      <c r="Q35" s="828"/>
      <c r="R35" s="828"/>
      <c r="S35" s="827"/>
      <c r="T35" s="828"/>
      <c r="U35" s="828"/>
      <c r="V35" s="828"/>
      <c r="W35" s="828"/>
      <c r="X35" s="828"/>
      <c r="Y35" s="828"/>
      <c r="Z35" s="828"/>
      <c r="AA35" s="827"/>
      <c r="AB35" s="828"/>
      <c r="AC35" s="828"/>
      <c r="AD35" s="828"/>
      <c r="AE35" s="828"/>
      <c r="AF35" s="828"/>
      <c r="AG35" s="828"/>
      <c r="AH35" s="828"/>
      <c r="AI35" s="837"/>
      <c r="AJ35" s="836"/>
      <c r="AK35" s="836"/>
      <c r="AL35" s="836"/>
      <c r="AM35" s="836"/>
      <c r="AN35" s="836"/>
      <c r="AO35" s="836"/>
      <c r="AP35" s="836"/>
      <c r="AQ35" s="836"/>
      <c r="AR35" s="843"/>
      <c r="AS35" s="820"/>
      <c r="AT35" s="820"/>
      <c r="AU35" s="820"/>
      <c r="AV35" s="820"/>
      <c r="AW35" s="820"/>
      <c r="AX35" s="820"/>
      <c r="AY35" s="844"/>
    </row>
    <row r="36" spans="2:51" ht="9" customHeight="1" x14ac:dyDescent="0.15">
      <c r="B36" s="822"/>
      <c r="C36" s="823"/>
      <c r="D36" s="823"/>
      <c r="E36" s="823"/>
      <c r="F36" s="823"/>
      <c r="G36" s="823"/>
      <c r="H36" s="823"/>
      <c r="I36" s="823"/>
      <c r="J36" s="824"/>
      <c r="K36" s="829"/>
      <c r="L36" s="830"/>
      <c r="M36" s="830"/>
      <c r="N36" s="830"/>
      <c r="O36" s="830"/>
      <c r="P36" s="830"/>
      <c r="Q36" s="830"/>
      <c r="R36" s="830"/>
      <c r="S36" s="829"/>
      <c r="T36" s="830"/>
      <c r="U36" s="830"/>
      <c r="V36" s="830"/>
      <c r="W36" s="830"/>
      <c r="X36" s="830"/>
      <c r="Y36" s="830"/>
      <c r="Z36" s="830"/>
      <c r="AA36" s="829"/>
      <c r="AB36" s="830"/>
      <c r="AC36" s="830"/>
      <c r="AD36" s="830"/>
      <c r="AE36" s="830"/>
      <c r="AF36" s="830"/>
      <c r="AG36" s="830"/>
      <c r="AH36" s="830"/>
      <c r="AI36" s="838"/>
      <c r="AJ36" s="839"/>
      <c r="AK36" s="839"/>
      <c r="AL36" s="839"/>
      <c r="AM36" s="839"/>
      <c r="AN36" s="839"/>
      <c r="AO36" s="839"/>
      <c r="AP36" s="839"/>
      <c r="AQ36" s="839"/>
      <c r="AR36" s="845"/>
      <c r="AS36" s="823"/>
      <c r="AT36" s="823"/>
      <c r="AU36" s="823"/>
      <c r="AV36" s="823"/>
      <c r="AW36" s="823"/>
      <c r="AX36" s="823"/>
      <c r="AY36" s="846"/>
    </row>
    <row r="37" spans="2:51" ht="11.25" customHeight="1" x14ac:dyDescent="0.15">
      <c r="B37" s="866">
        <v>2023</v>
      </c>
      <c r="C37" s="755"/>
      <c r="D37" s="755"/>
      <c r="E37" s="751" t="s">
        <v>309</v>
      </c>
      <c r="F37" s="751"/>
      <c r="G37" s="751">
        <v>2</v>
      </c>
      <c r="H37" s="755"/>
      <c r="I37" s="751" t="s">
        <v>310</v>
      </c>
      <c r="J37" s="757"/>
      <c r="K37" s="851"/>
      <c r="L37" s="852"/>
      <c r="M37" s="852"/>
      <c r="N37" s="852"/>
      <c r="O37" s="852"/>
      <c r="P37" s="852"/>
      <c r="Q37" s="852"/>
      <c r="R37" s="852"/>
      <c r="S37" s="851"/>
      <c r="T37" s="852"/>
      <c r="U37" s="852"/>
      <c r="V37" s="852"/>
      <c r="W37" s="852"/>
      <c r="X37" s="852"/>
      <c r="Y37" s="852"/>
      <c r="Z37" s="852"/>
      <c r="AA37" s="851"/>
      <c r="AB37" s="852"/>
      <c r="AC37" s="852"/>
      <c r="AD37" s="852"/>
      <c r="AE37" s="852"/>
      <c r="AF37" s="852"/>
      <c r="AG37" s="852"/>
      <c r="AH37" s="852"/>
      <c r="AI37" s="851"/>
      <c r="AJ37" s="852"/>
      <c r="AK37" s="852"/>
      <c r="AL37" s="852"/>
      <c r="AM37" s="852"/>
      <c r="AN37" s="852"/>
      <c r="AO37" s="852"/>
      <c r="AP37" s="852"/>
      <c r="AQ37" s="852"/>
      <c r="AR37" s="853">
        <f>K37+S37+AA37-AI37</f>
        <v>0</v>
      </c>
      <c r="AS37" s="854"/>
      <c r="AT37" s="854"/>
      <c r="AU37" s="854"/>
      <c r="AV37" s="854"/>
      <c r="AW37" s="854"/>
      <c r="AX37" s="854"/>
      <c r="AY37" s="855"/>
    </row>
    <row r="38" spans="2:51" ht="11.25" customHeight="1" x14ac:dyDescent="0.15">
      <c r="B38" s="867"/>
      <c r="C38" s="756"/>
      <c r="D38" s="756"/>
      <c r="E38" s="868"/>
      <c r="F38" s="868"/>
      <c r="G38" s="756"/>
      <c r="H38" s="756"/>
      <c r="I38" s="868"/>
      <c r="J38" s="758"/>
      <c r="K38" s="851"/>
      <c r="L38" s="852"/>
      <c r="M38" s="852"/>
      <c r="N38" s="852"/>
      <c r="O38" s="852"/>
      <c r="P38" s="852"/>
      <c r="Q38" s="852"/>
      <c r="R38" s="852"/>
      <c r="S38" s="851"/>
      <c r="T38" s="852"/>
      <c r="U38" s="852"/>
      <c r="V38" s="852"/>
      <c r="W38" s="852"/>
      <c r="X38" s="852"/>
      <c r="Y38" s="852"/>
      <c r="Z38" s="852"/>
      <c r="AA38" s="851"/>
      <c r="AB38" s="852"/>
      <c r="AC38" s="852"/>
      <c r="AD38" s="852"/>
      <c r="AE38" s="852"/>
      <c r="AF38" s="852"/>
      <c r="AG38" s="852"/>
      <c r="AH38" s="852"/>
      <c r="AI38" s="851"/>
      <c r="AJ38" s="852"/>
      <c r="AK38" s="852"/>
      <c r="AL38" s="852"/>
      <c r="AM38" s="852"/>
      <c r="AN38" s="852"/>
      <c r="AO38" s="852"/>
      <c r="AP38" s="852"/>
      <c r="AQ38" s="852"/>
      <c r="AR38" s="853"/>
      <c r="AS38" s="854"/>
      <c r="AT38" s="854"/>
      <c r="AU38" s="854"/>
      <c r="AV38" s="854"/>
      <c r="AW38" s="854"/>
      <c r="AX38" s="854"/>
      <c r="AY38" s="855"/>
    </row>
    <row r="39" spans="2:51" ht="9" customHeight="1" x14ac:dyDescent="0.15">
      <c r="B39" s="741" t="s">
        <v>311</v>
      </c>
      <c r="C39" s="742"/>
      <c r="D39" s="742"/>
      <c r="E39" s="742"/>
      <c r="F39" s="742"/>
      <c r="G39" s="742"/>
      <c r="H39" s="742"/>
      <c r="I39" s="742"/>
      <c r="J39" s="743"/>
      <c r="K39" s="856"/>
      <c r="L39" s="857"/>
      <c r="M39" s="857"/>
      <c r="N39" s="857"/>
      <c r="O39" s="857"/>
      <c r="P39" s="857"/>
      <c r="Q39" s="857"/>
      <c r="R39" s="857"/>
      <c r="S39" s="856"/>
      <c r="T39" s="857"/>
      <c r="U39" s="857"/>
      <c r="V39" s="857"/>
      <c r="W39" s="857"/>
      <c r="X39" s="857"/>
      <c r="Y39" s="857"/>
      <c r="Z39" s="857"/>
      <c r="AA39" s="856"/>
      <c r="AB39" s="857"/>
      <c r="AC39" s="857"/>
      <c r="AD39" s="857"/>
      <c r="AE39" s="857"/>
      <c r="AF39" s="857"/>
      <c r="AG39" s="857"/>
      <c r="AH39" s="857"/>
      <c r="AI39" s="856"/>
      <c r="AJ39" s="857"/>
      <c r="AK39" s="857"/>
      <c r="AL39" s="857"/>
      <c r="AM39" s="857"/>
      <c r="AN39" s="857"/>
      <c r="AO39" s="857"/>
      <c r="AP39" s="857"/>
      <c r="AQ39" s="857"/>
      <c r="AR39" s="860"/>
      <c r="AS39" s="861"/>
      <c r="AT39" s="861"/>
      <c r="AU39" s="861"/>
      <c r="AV39" s="861"/>
      <c r="AW39" s="861"/>
      <c r="AX39" s="861"/>
      <c r="AY39" s="862"/>
    </row>
    <row r="40" spans="2:51" ht="9" customHeight="1" x14ac:dyDescent="0.15">
      <c r="B40" s="732"/>
      <c r="C40" s="733"/>
      <c r="D40" s="733"/>
      <c r="E40" s="733"/>
      <c r="F40" s="733"/>
      <c r="G40" s="733"/>
      <c r="H40" s="733"/>
      <c r="I40" s="733"/>
      <c r="J40" s="734"/>
      <c r="K40" s="858"/>
      <c r="L40" s="859"/>
      <c r="M40" s="859"/>
      <c r="N40" s="859"/>
      <c r="O40" s="859"/>
      <c r="P40" s="859"/>
      <c r="Q40" s="859"/>
      <c r="R40" s="859"/>
      <c r="S40" s="858"/>
      <c r="T40" s="859"/>
      <c r="U40" s="859"/>
      <c r="V40" s="859"/>
      <c r="W40" s="859"/>
      <c r="X40" s="859"/>
      <c r="Y40" s="859"/>
      <c r="Z40" s="859"/>
      <c r="AA40" s="858"/>
      <c r="AB40" s="859"/>
      <c r="AC40" s="859"/>
      <c r="AD40" s="859"/>
      <c r="AE40" s="859"/>
      <c r="AF40" s="859"/>
      <c r="AG40" s="859"/>
      <c r="AH40" s="859"/>
      <c r="AI40" s="858"/>
      <c r="AJ40" s="859"/>
      <c r="AK40" s="859"/>
      <c r="AL40" s="859"/>
      <c r="AM40" s="859"/>
      <c r="AN40" s="859"/>
      <c r="AO40" s="859"/>
      <c r="AP40" s="859"/>
      <c r="AQ40" s="859"/>
      <c r="AR40" s="863"/>
      <c r="AS40" s="864"/>
      <c r="AT40" s="864"/>
      <c r="AU40" s="864"/>
      <c r="AV40" s="864"/>
      <c r="AW40" s="864"/>
      <c r="AX40" s="864"/>
      <c r="AY40" s="865"/>
    </row>
    <row r="41" spans="2:51" ht="11.25" customHeight="1" x14ac:dyDescent="0.15">
      <c r="B41" s="866">
        <v>2023</v>
      </c>
      <c r="C41" s="755"/>
      <c r="D41" s="755"/>
      <c r="E41" s="751" t="s">
        <v>309</v>
      </c>
      <c r="F41" s="751"/>
      <c r="G41" s="751">
        <v>3</v>
      </c>
      <c r="H41" s="755"/>
      <c r="I41" s="751" t="s">
        <v>310</v>
      </c>
      <c r="J41" s="757"/>
      <c r="K41" s="851"/>
      <c r="L41" s="852"/>
      <c r="M41" s="852"/>
      <c r="N41" s="852"/>
      <c r="O41" s="852"/>
      <c r="P41" s="852"/>
      <c r="Q41" s="852"/>
      <c r="R41" s="852"/>
      <c r="S41" s="851"/>
      <c r="T41" s="852"/>
      <c r="U41" s="852"/>
      <c r="V41" s="852"/>
      <c r="W41" s="852"/>
      <c r="X41" s="852"/>
      <c r="Y41" s="852"/>
      <c r="Z41" s="852"/>
      <c r="AA41" s="851"/>
      <c r="AB41" s="852"/>
      <c r="AC41" s="852"/>
      <c r="AD41" s="852"/>
      <c r="AE41" s="852"/>
      <c r="AF41" s="852"/>
      <c r="AG41" s="852"/>
      <c r="AH41" s="852"/>
      <c r="AI41" s="851"/>
      <c r="AJ41" s="852"/>
      <c r="AK41" s="852"/>
      <c r="AL41" s="852"/>
      <c r="AM41" s="852"/>
      <c r="AN41" s="852"/>
      <c r="AO41" s="852"/>
      <c r="AP41" s="852"/>
      <c r="AQ41" s="852"/>
      <c r="AR41" s="853">
        <f>K41+S41+AA41-AI41</f>
        <v>0</v>
      </c>
      <c r="AS41" s="854"/>
      <c r="AT41" s="854"/>
      <c r="AU41" s="854"/>
      <c r="AV41" s="854"/>
      <c r="AW41" s="854"/>
      <c r="AX41" s="854"/>
      <c r="AY41" s="855"/>
    </row>
    <row r="42" spans="2:51" ht="11.25" customHeight="1" x14ac:dyDescent="0.15">
      <c r="B42" s="867"/>
      <c r="C42" s="756"/>
      <c r="D42" s="756"/>
      <c r="E42" s="868"/>
      <c r="F42" s="868"/>
      <c r="G42" s="756"/>
      <c r="H42" s="756"/>
      <c r="I42" s="868"/>
      <c r="J42" s="758"/>
      <c r="K42" s="851"/>
      <c r="L42" s="852"/>
      <c r="M42" s="852"/>
      <c r="N42" s="852"/>
      <c r="O42" s="852"/>
      <c r="P42" s="852"/>
      <c r="Q42" s="852"/>
      <c r="R42" s="852"/>
      <c r="S42" s="851"/>
      <c r="T42" s="852"/>
      <c r="U42" s="852"/>
      <c r="V42" s="852"/>
      <c r="W42" s="852"/>
      <c r="X42" s="852"/>
      <c r="Y42" s="852"/>
      <c r="Z42" s="852"/>
      <c r="AA42" s="851"/>
      <c r="AB42" s="852"/>
      <c r="AC42" s="852"/>
      <c r="AD42" s="852"/>
      <c r="AE42" s="852"/>
      <c r="AF42" s="852"/>
      <c r="AG42" s="852"/>
      <c r="AH42" s="852"/>
      <c r="AI42" s="851"/>
      <c r="AJ42" s="852"/>
      <c r="AK42" s="852"/>
      <c r="AL42" s="852"/>
      <c r="AM42" s="852"/>
      <c r="AN42" s="852"/>
      <c r="AO42" s="852"/>
      <c r="AP42" s="852"/>
      <c r="AQ42" s="852"/>
      <c r="AR42" s="853"/>
      <c r="AS42" s="854"/>
      <c r="AT42" s="854"/>
      <c r="AU42" s="854"/>
      <c r="AV42" s="854"/>
      <c r="AW42" s="854"/>
      <c r="AX42" s="854"/>
      <c r="AY42" s="855"/>
    </row>
    <row r="43" spans="2:51" ht="9" customHeight="1" x14ac:dyDescent="0.15">
      <c r="B43" s="741" t="s">
        <v>311</v>
      </c>
      <c r="C43" s="742"/>
      <c r="D43" s="742"/>
      <c r="E43" s="742"/>
      <c r="F43" s="742"/>
      <c r="G43" s="742"/>
      <c r="H43" s="742"/>
      <c r="I43" s="742"/>
      <c r="J43" s="743"/>
      <c r="K43" s="856"/>
      <c r="L43" s="857"/>
      <c r="M43" s="857"/>
      <c r="N43" s="857"/>
      <c r="O43" s="857"/>
      <c r="P43" s="857"/>
      <c r="Q43" s="857"/>
      <c r="R43" s="857"/>
      <c r="S43" s="856"/>
      <c r="T43" s="857"/>
      <c r="U43" s="857"/>
      <c r="V43" s="857"/>
      <c r="W43" s="857"/>
      <c r="X43" s="857"/>
      <c r="Y43" s="857"/>
      <c r="Z43" s="857"/>
      <c r="AA43" s="856"/>
      <c r="AB43" s="857"/>
      <c r="AC43" s="857"/>
      <c r="AD43" s="857"/>
      <c r="AE43" s="857"/>
      <c r="AF43" s="857"/>
      <c r="AG43" s="857"/>
      <c r="AH43" s="857"/>
      <c r="AI43" s="856"/>
      <c r="AJ43" s="857"/>
      <c r="AK43" s="857"/>
      <c r="AL43" s="857"/>
      <c r="AM43" s="857"/>
      <c r="AN43" s="857"/>
      <c r="AO43" s="857"/>
      <c r="AP43" s="857"/>
      <c r="AQ43" s="857"/>
      <c r="AR43" s="860"/>
      <c r="AS43" s="861"/>
      <c r="AT43" s="861"/>
      <c r="AU43" s="861"/>
      <c r="AV43" s="861"/>
      <c r="AW43" s="861"/>
      <c r="AX43" s="861"/>
      <c r="AY43" s="862"/>
    </row>
    <row r="44" spans="2:51" ht="9" customHeight="1" x14ac:dyDescent="0.15">
      <c r="B44" s="732"/>
      <c r="C44" s="733"/>
      <c r="D44" s="733"/>
      <c r="E44" s="733"/>
      <c r="F44" s="733"/>
      <c r="G44" s="733"/>
      <c r="H44" s="733"/>
      <c r="I44" s="733"/>
      <c r="J44" s="734"/>
      <c r="K44" s="858"/>
      <c r="L44" s="859"/>
      <c r="M44" s="859"/>
      <c r="N44" s="859"/>
      <c r="O44" s="859"/>
      <c r="P44" s="859"/>
      <c r="Q44" s="859"/>
      <c r="R44" s="859"/>
      <c r="S44" s="858"/>
      <c r="T44" s="859"/>
      <c r="U44" s="859"/>
      <c r="V44" s="859"/>
      <c r="W44" s="859"/>
      <c r="X44" s="859"/>
      <c r="Y44" s="859"/>
      <c r="Z44" s="859"/>
      <c r="AA44" s="858"/>
      <c r="AB44" s="859"/>
      <c r="AC44" s="859"/>
      <c r="AD44" s="859"/>
      <c r="AE44" s="859"/>
      <c r="AF44" s="859"/>
      <c r="AG44" s="859"/>
      <c r="AH44" s="859"/>
      <c r="AI44" s="858"/>
      <c r="AJ44" s="859"/>
      <c r="AK44" s="859"/>
      <c r="AL44" s="859"/>
      <c r="AM44" s="859"/>
      <c r="AN44" s="859"/>
      <c r="AO44" s="859"/>
      <c r="AP44" s="859"/>
      <c r="AQ44" s="859"/>
      <c r="AR44" s="863"/>
      <c r="AS44" s="864"/>
      <c r="AT44" s="864"/>
      <c r="AU44" s="864"/>
      <c r="AV44" s="864"/>
      <c r="AW44" s="864"/>
      <c r="AX44" s="864"/>
      <c r="AY44" s="865"/>
    </row>
    <row r="45" spans="2:51" ht="11.25" customHeight="1" x14ac:dyDescent="0.15">
      <c r="B45" s="866">
        <v>2023</v>
      </c>
      <c r="C45" s="755"/>
      <c r="D45" s="755"/>
      <c r="E45" s="751" t="s">
        <v>309</v>
      </c>
      <c r="F45" s="751"/>
      <c r="G45" s="751">
        <v>4</v>
      </c>
      <c r="H45" s="755"/>
      <c r="I45" s="751" t="s">
        <v>310</v>
      </c>
      <c r="J45" s="757"/>
      <c r="K45" s="851"/>
      <c r="L45" s="852"/>
      <c r="M45" s="852"/>
      <c r="N45" s="852"/>
      <c r="O45" s="852"/>
      <c r="P45" s="852"/>
      <c r="Q45" s="852"/>
      <c r="R45" s="852"/>
      <c r="S45" s="851"/>
      <c r="T45" s="852"/>
      <c r="U45" s="852"/>
      <c r="V45" s="852"/>
      <c r="W45" s="852"/>
      <c r="X45" s="852"/>
      <c r="Y45" s="852"/>
      <c r="Z45" s="852"/>
      <c r="AA45" s="851"/>
      <c r="AB45" s="852"/>
      <c r="AC45" s="852"/>
      <c r="AD45" s="852"/>
      <c r="AE45" s="852"/>
      <c r="AF45" s="852"/>
      <c r="AG45" s="852"/>
      <c r="AH45" s="852"/>
      <c r="AI45" s="851"/>
      <c r="AJ45" s="852"/>
      <c r="AK45" s="852"/>
      <c r="AL45" s="852"/>
      <c r="AM45" s="852"/>
      <c r="AN45" s="852"/>
      <c r="AO45" s="852"/>
      <c r="AP45" s="852"/>
      <c r="AQ45" s="852"/>
      <c r="AR45" s="853">
        <f>K45+S45+AA45-AI45</f>
        <v>0</v>
      </c>
      <c r="AS45" s="854"/>
      <c r="AT45" s="854"/>
      <c r="AU45" s="854"/>
      <c r="AV45" s="854"/>
      <c r="AW45" s="854"/>
      <c r="AX45" s="854"/>
      <c r="AY45" s="855"/>
    </row>
    <row r="46" spans="2:51" ht="11.25" customHeight="1" x14ac:dyDescent="0.15">
      <c r="B46" s="867"/>
      <c r="C46" s="756"/>
      <c r="D46" s="756"/>
      <c r="E46" s="868"/>
      <c r="F46" s="868"/>
      <c r="G46" s="756"/>
      <c r="H46" s="756"/>
      <c r="I46" s="868"/>
      <c r="J46" s="758"/>
      <c r="K46" s="851"/>
      <c r="L46" s="852"/>
      <c r="M46" s="852"/>
      <c r="N46" s="852"/>
      <c r="O46" s="852"/>
      <c r="P46" s="852"/>
      <c r="Q46" s="852"/>
      <c r="R46" s="852"/>
      <c r="S46" s="851"/>
      <c r="T46" s="852"/>
      <c r="U46" s="852"/>
      <c r="V46" s="852"/>
      <c r="W46" s="852"/>
      <c r="X46" s="852"/>
      <c r="Y46" s="852"/>
      <c r="Z46" s="852"/>
      <c r="AA46" s="851"/>
      <c r="AB46" s="852"/>
      <c r="AC46" s="852"/>
      <c r="AD46" s="852"/>
      <c r="AE46" s="852"/>
      <c r="AF46" s="852"/>
      <c r="AG46" s="852"/>
      <c r="AH46" s="852"/>
      <c r="AI46" s="851"/>
      <c r="AJ46" s="852"/>
      <c r="AK46" s="852"/>
      <c r="AL46" s="852"/>
      <c r="AM46" s="852"/>
      <c r="AN46" s="852"/>
      <c r="AO46" s="852"/>
      <c r="AP46" s="852"/>
      <c r="AQ46" s="852"/>
      <c r="AR46" s="853"/>
      <c r="AS46" s="854"/>
      <c r="AT46" s="854"/>
      <c r="AU46" s="854"/>
      <c r="AV46" s="854"/>
      <c r="AW46" s="854"/>
      <c r="AX46" s="854"/>
      <c r="AY46" s="855"/>
    </row>
    <row r="47" spans="2:51" ht="9" customHeight="1" x14ac:dyDescent="0.15">
      <c r="B47" s="741" t="s">
        <v>311</v>
      </c>
      <c r="C47" s="742"/>
      <c r="D47" s="742"/>
      <c r="E47" s="742"/>
      <c r="F47" s="742"/>
      <c r="G47" s="742"/>
      <c r="H47" s="742"/>
      <c r="I47" s="742"/>
      <c r="J47" s="743"/>
      <c r="K47" s="856"/>
      <c r="L47" s="857"/>
      <c r="M47" s="857"/>
      <c r="N47" s="857"/>
      <c r="O47" s="857"/>
      <c r="P47" s="857"/>
      <c r="Q47" s="857"/>
      <c r="R47" s="857"/>
      <c r="S47" s="856"/>
      <c r="T47" s="857"/>
      <c r="U47" s="857"/>
      <c r="V47" s="857"/>
      <c r="W47" s="857"/>
      <c r="X47" s="857"/>
      <c r="Y47" s="857"/>
      <c r="Z47" s="857"/>
      <c r="AA47" s="856"/>
      <c r="AB47" s="857"/>
      <c r="AC47" s="857"/>
      <c r="AD47" s="857"/>
      <c r="AE47" s="857"/>
      <c r="AF47" s="857"/>
      <c r="AG47" s="857"/>
      <c r="AH47" s="857"/>
      <c r="AI47" s="856"/>
      <c r="AJ47" s="857"/>
      <c r="AK47" s="857"/>
      <c r="AL47" s="857"/>
      <c r="AM47" s="857"/>
      <c r="AN47" s="857"/>
      <c r="AO47" s="857"/>
      <c r="AP47" s="857"/>
      <c r="AQ47" s="857"/>
      <c r="AR47" s="860"/>
      <c r="AS47" s="861"/>
      <c r="AT47" s="861"/>
      <c r="AU47" s="861"/>
      <c r="AV47" s="861"/>
      <c r="AW47" s="861"/>
      <c r="AX47" s="861"/>
      <c r="AY47" s="862"/>
    </row>
    <row r="48" spans="2:51" ht="9" customHeight="1" x14ac:dyDescent="0.15">
      <c r="B48" s="732"/>
      <c r="C48" s="733"/>
      <c r="D48" s="733"/>
      <c r="E48" s="733"/>
      <c r="F48" s="733"/>
      <c r="G48" s="733"/>
      <c r="H48" s="733"/>
      <c r="I48" s="733"/>
      <c r="J48" s="734"/>
      <c r="K48" s="858"/>
      <c r="L48" s="859"/>
      <c r="M48" s="859"/>
      <c r="N48" s="859"/>
      <c r="O48" s="859"/>
      <c r="P48" s="859"/>
      <c r="Q48" s="859"/>
      <c r="R48" s="859"/>
      <c r="S48" s="858"/>
      <c r="T48" s="859"/>
      <c r="U48" s="859"/>
      <c r="V48" s="859"/>
      <c r="W48" s="859"/>
      <c r="X48" s="859"/>
      <c r="Y48" s="859"/>
      <c r="Z48" s="859"/>
      <c r="AA48" s="858"/>
      <c r="AB48" s="859"/>
      <c r="AC48" s="859"/>
      <c r="AD48" s="859"/>
      <c r="AE48" s="859"/>
      <c r="AF48" s="859"/>
      <c r="AG48" s="859"/>
      <c r="AH48" s="859"/>
      <c r="AI48" s="858"/>
      <c r="AJ48" s="859"/>
      <c r="AK48" s="859"/>
      <c r="AL48" s="859"/>
      <c r="AM48" s="859"/>
      <c r="AN48" s="859"/>
      <c r="AO48" s="859"/>
      <c r="AP48" s="859"/>
      <c r="AQ48" s="859"/>
      <c r="AR48" s="863"/>
      <c r="AS48" s="864"/>
      <c r="AT48" s="864"/>
      <c r="AU48" s="864"/>
      <c r="AV48" s="864"/>
      <c r="AW48" s="864"/>
      <c r="AX48" s="864"/>
      <c r="AY48" s="865"/>
    </row>
    <row r="49" spans="2:52" ht="11.25" customHeight="1" x14ac:dyDescent="0.15">
      <c r="B49" s="866">
        <v>2023</v>
      </c>
      <c r="C49" s="755"/>
      <c r="D49" s="755"/>
      <c r="E49" s="751" t="s">
        <v>309</v>
      </c>
      <c r="F49" s="751"/>
      <c r="G49" s="751">
        <v>5</v>
      </c>
      <c r="H49" s="755"/>
      <c r="I49" s="751" t="s">
        <v>310</v>
      </c>
      <c r="J49" s="757"/>
      <c r="K49" s="851"/>
      <c r="L49" s="852"/>
      <c r="M49" s="852"/>
      <c r="N49" s="852"/>
      <c r="O49" s="852"/>
      <c r="P49" s="852"/>
      <c r="Q49" s="852"/>
      <c r="R49" s="852"/>
      <c r="S49" s="851"/>
      <c r="T49" s="852"/>
      <c r="U49" s="852"/>
      <c r="V49" s="852"/>
      <c r="W49" s="852"/>
      <c r="X49" s="852"/>
      <c r="Y49" s="852"/>
      <c r="Z49" s="852"/>
      <c r="AA49" s="851"/>
      <c r="AB49" s="852"/>
      <c r="AC49" s="852"/>
      <c r="AD49" s="852"/>
      <c r="AE49" s="852"/>
      <c r="AF49" s="852"/>
      <c r="AG49" s="852"/>
      <c r="AH49" s="852"/>
      <c r="AI49" s="851"/>
      <c r="AJ49" s="852"/>
      <c r="AK49" s="852"/>
      <c r="AL49" s="852"/>
      <c r="AM49" s="852"/>
      <c r="AN49" s="852"/>
      <c r="AO49" s="852"/>
      <c r="AP49" s="852"/>
      <c r="AQ49" s="852"/>
      <c r="AR49" s="853">
        <f>K49+S49+AA49-AI49</f>
        <v>0</v>
      </c>
      <c r="AS49" s="854"/>
      <c r="AT49" s="854"/>
      <c r="AU49" s="854"/>
      <c r="AV49" s="854"/>
      <c r="AW49" s="854"/>
      <c r="AX49" s="854"/>
      <c r="AY49" s="855"/>
    </row>
    <row r="50" spans="2:52" ht="11.25" customHeight="1" x14ac:dyDescent="0.15">
      <c r="B50" s="867"/>
      <c r="C50" s="756"/>
      <c r="D50" s="756"/>
      <c r="E50" s="868"/>
      <c r="F50" s="868"/>
      <c r="G50" s="756"/>
      <c r="H50" s="756"/>
      <c r="I50" s="868"/>
      <c r="J50" s="758"/>
      <c r="K50" s="851"/>
      <c r="L50" s="852"/>
      <c r="M50" s="852"/>
      <c r="N50" s="852"/>
      <c r="O50" s="852"/>
      <c r="P50" s="852"/>
      <c r="Q50" s="852"/>
      <c r="R50" s="852"/>
      <c r="S50" s="851"/>
      <c r="T50" s="852"/>
      <c r="U50" s="852"/>
      <c r="V50" s="852"/>
      <c r="W50" s="852"/>
      <c r="X50" s="852"/>
      <c r="Y50" s="852"/>
      <c r="Z50" s="852"/>
      <c r="AA50" s="851"/>
      <c r="AB50" s="852"/>
      <c r="AC50" s="852"/>
      <c r="AD50" s="852"/>
      <c r="AE50" s="852"/>
      <c r="AF50" s="852"/>
      <c r="AG50" s="852"/>
      <c r="AH50" s="852"/>
      <c r="AI50" s="851"/>
      <c r="AJ50" s="852"/>
      <c r="AK50" s="852"/>
      <c r="AL50" s="852"/>
      <c r="AM50" s="852"/>
      <c r="AN50" s="852"/>
      <c r="AO50" s="852"/>
      <c r="AP50" s="852"/>
      <c r="AQ50" s="852"/>
      <c r="AR50" s="853"/>
      <c r="AS50" s="854"/>
      <c r="AT50" s="854"/>
      <c r="AU50" s="854"/>
      <c r="AV50" s="854"/>
      <c r="AW50" s="854"/>
      <c r="AX50" s="854"/>
      <c r="AY50" s="855"/>
    </row>
    <row r="51" spans="2:52" ht="9" customHeight="1" x14ac:dyDescent="0.15">
      <c r="B51" s="741" t="s">
        <v>311</v>
      </c>
      <c r="C51" s="742"/>
      <c r="D51" s="742"/>
      <c r="E51" s="742"/>
      <c r="F51" s="742"/>
      <c r="G51" s="742"/>
      <c r="H51" s="742"/>
      <c r="I51" s="742"/>
      <c r="J51" s="743"/>
      <c r="K51" s="856"/>
      <c r="L51" s="857"/>
      <c r="M51" s="857"/>
      <c r="N51" s="857"/>
      <c r="O51" s="857"/>
      <c r="P51" s="857"/>
      <c r="Q51" s="857"/>
      <c r="R51" s="857"/>
      <c r="S51" s="856"/>
      <c r="T51" s="857"/>
      <c r="U51" s="857"/>
      <c r="V51" s="857"/>
      <c r="W51" s="857"/>
      <c r="X51" s="857"/>
      <c r="Y51" s="857"/>
      <c r="Z51" s="857"/>
      <c r="AA51" s="856"/>
      <c r="AB51" s="857"/>
      <c r="AC51" s="857"/>
      <c r="AD51" s="857"/>
      <c r="AE51" s="857"/>
      <c r="AF51" s="857"/>
      <c r="AG51" s="857"/>
      <c r="AH51" s="857"/>
      <c r="AI51" s="856"/>
      <c r="AJ51" s="857"/>
      <c r="AK51" s="857"/>
      <c r="AL51" s="857"/>
      <c r="AM51" s="857"/>
      <c r="AN51" s="857"/>
      <c r="AO51" s="857"/>
      <c r="AP51" s="857"/>
      <c r="AQ51" s="857"/>
      <c r="AR51" s="860"/>
      <c r="AS51" s="861"/>
      <c r="AT51" s="861"/>
      <c r="AU51" s="861"/>
      <c r="AV51" s="861"/>
      <c r="AW51" s="861"/>
      <c r="AX51" s="861"/>
      <c r="AY51" s="862"/>
    </row>
    <row r="52" spans="2:52" ht="9" customHeight="1" x14ac:dyDescent="0.15">
      <c r="B52" s="732"/>
      <c r="C52" s="733"/>
      <c r="D52" s="733"/>
      <c r="E52" s="733"/>
      <c r="F52" s="733"/>
      <c r="G52" s="733"/>
      <c r="H52" s="733"/>
      <c r="I52" s="733"/>
      <c r="J52" s="734"/>
      <c r="K52" s="858"/>
      <c r="L52" s="859"/>
      <c r="M52" s="859"/>
      <c r="N52" s="859"/>
      <c r="O52" s="859"/>
      <c r="P52" s="859"/>
      <c r="Q52" s="859"/>
      <c r="R52" s="859"/>
      <c r="S52" s="858"/>
      <c r="T52" s="859"/>
      <c r="U52" s="859"/>
      <c r="V52" s="859"/>
      <c r="W52" s="859"/>
      <c r="X52" s="859"/>
      <c r="Y52" s="859"/>
      <c r="Z52" s="859"/>
      <c r="AA52" s="858"/>
      <c r="AB52" s="859"/>
      <c r="AC52" s="859"/>
      <c r="AD52" s="859"/>
      <c r="AE52" s="859"/>
      <c r="AF52" s="859"/>
      <c r="AG52" s="859"/>
      <c r="AH52" s="859"/>
      <c r="AI52" s="858"/>
      <c r="AJ52" s="859"/>
      <c r="AK52" s="859"/>
      <c r="AL52" s="859"/>
      <c r="AM52" s="859"/>
      <c r="AN52" s="859"/>
      <c r="AO52" s="859"/>
      <c r="AP52" s="859"/>
      <c r="AQ52" s="859"/>
      <c r="AR52" s="863"/>
      <c r="AS52" s="864"/>
      <c r="AT52" s="864"/>
      <c r="AU52" s="864"/>
      <c r="AV52" s="864"/>
      <c r="AW52" s="864"/>
      <c r="AX52" s="864"/>
      <c r="AY52" s="865"/>
      <c r="AZ52" s="132"/>
    </row>
    <row r="53" spans="2:52" ht="11.25" customHeight="1" x14ac:dyDescent="0.15">
      <c r="B53" s="866">
        <v>2023</v>
      </c>
      <c r="C53" s="755"/>
      <c r="D53" s="755"/>
      <c r="E53" s="751" t="s">
        <v>309</v>
      </c>
      <c r="F53" s="751"/>
      <c r="G53" s="751">
        <v>6</v>
      </c>
      <c r="H53" s="755"/>
      <c r="I53" s="751" t="s">
        <v>310</v>
      </c>
      <c r="J53" s="757"/>
      <c r="K53" s="851"/>
      <c r="L53" s="852"/>
      <c r="M53" s="852"/>
      <c r="N53" s="852"/>
      <c r="O53" s="852"/>
      <c r="P53" s="852"/>
      <c r="Q53" s="852"/>
      <c r="R53" s="852"/>
      <c r="S53" s="851"/>
      <c r="T53" s="852"/>
      <c r="U53" s="852"/>
      <c r="V53" s="852"/>
      <c r="W53" s="852"/>
      <c r="X53" s="852"/>
      <c r="Y53" s="852"/>
      <c r="Z53" s="852"/>
      <c r="AA53" s="851"/>
      <c r="AB53" s="852"/>
      <c r="AC53" s="852"/>
      <c r="AD53" s="852"/>
      <c r="AE53" s="852"/>
      <c r="AF53" s="852"/>
      <c r="AG53" s="852"/>
      <c r="AH53" s="852"/>
      <c r="AI53" s="851"/>
      <c r="AJ53" s="852"/>
      <c r="AK53" s="852"/>
      <c r="AL53" s="852"/>
      <c r="AM53" s="852"/>
      <c r="AN53" s="852"/>
      <c r="AO53" s="852"/>
      <c r="AP53" s="852"/>
      <c r="AQ53" s="852"/>
      <c r="AR53" s="853">
        <f>K53+S53+AA53-AI53</f>
        <v>0</v>
      </c>
      <c r="AS53" s="854"/>
      <c r="AT53" s="854"/>
      <c r="AU53" s="854"/>
      <c r="AV53" s="854"/>
      <c r="AW53" s="854"/>
      <c r="AX53" s="854"/>
      <c r="AY53" s="855"/>
      <c r="AZ53" s="132"/>
    </row>
    <row r="54" spans="2:52" ht="11.25" customHeight="1" x14ac:dyDescent="0.15">
      <c r="B54" s="867"/>
      <c r="C54" s="756"/>
      <c r="D54" s="756"/>
      <c r="E54" s="868"/>
      <c r="F54" s="868"/>
      <c r="G54" s="756"/>
      <c r="H54" s="756"/>
      <c r="I54" s="868"/>
      <c r="J54" s="758"/>
      <c r="K54" s="851"/>
      <c r="L54" s="852"/>
      <c r="M54" s="852"/>
      <c r="N54" s="852"/>
      <c r="O54" s="852"/>
      <c r="P54" s="852"/>
      <c r="Q54" s="852"/>
      <c r="R54" s="852"/>
      <c r="S54" s="851"/>
      <c r="T54" s="852"/>
      <c r="U54" s="852"/>
      <c r="V54" s="852"/>
      <c r="W54" s="852"/>
      <c r="X54" s="852"/>
      <c r="Y54" s="852"/>
      <c r="Z54" s="852"/>
      <c r="AA54" s="851"/>
      <c r="AB54" s="852"/>
      <c r="AC54" s="852"/>
      <c r="AD54" s="852"/>
      <c r="AE54" s="852"/>
      <c r="AF54" s="852"/>
      <c r="AG54" s="852"/>
      <c r="AH54" s="852"/>
      <c r="AI54" s="851"/>
      <c r="AJ54" s="852"/>
      <c r="AK54" s="852"/>
      <c r="AL54" s="852"/>
      <c r="AM54" s="852"/>
      <c r="AN54" s="852"/>
      <c r="AO54" s="852"/>
      <c r="AP54" s="852"/>
      <c r="AQ54" s="852"/>
      <c r="AR54" s="853"/>
      <c r="AS54" s="854"/>
      <c r="AT54" s="854"/>
      <c r="AU54" s="854"/>
      <c r="AV54" s="854"/>
      <c r="AW54" s="854"/>
      <c r="AX54" s="854"/>
      <c r="AY54" s="855"/>
      <c r="AZ54" s="132"/>
    </row>
    <row r="55" spans="2:52" ht="9" customHeight="1" x14ac:dyDescent="0.15">
      <c r="B55" s="741" t="s">
        <v>311</v>
      </c>
      <c r="C55" s="742"/>
      <c r="D55" s="742"/>
      <c r="E55" s="742"/>
      <c r="F55" s="742"/>
      <c r="G55" s="742"/>
      <c r="H55" s="742"/>
      <c r="I55" s="742"/>
      <c r="J55" s="743"/>
      <c r="K55" s="856"/>
      <c r="L55" s="857"/>
      <c r="M55" s="857"/>
      <c r="N55" s="857"/>
      <c r="O55" s="857"/>
      <c r="P55" s="857"/>
      <c r="Q55" s="857"/>
      <c r="R55" s="857"/>
      <c r="S55" s="856"/>
      <c r="T55" s="857"/>
      <c r="U55" s="857"/>
      <c r="V55" s="857"/>
      <c r="W55" s="857"/>
      <c r="X55" s="857"/>
      <c r="Y55" s="857"/>
      <c r="Z55" s="857"/>
      <c r="AA55" s="856"/>
      <c r="AB55" s="857"/>
      <c r="AC55" s="857"/>
      <c r="AD55" s="857"/>
      <c r="AE55" s="857"/>
      <c r="AF55" s="857"/>
      <c r="AG55" s="857"/>
      <c r="AH55" s="857"/>
      <c r="AI55" s="856"/>
      <c r="AJ55" s="857"/>
      <c r="AK55" s="857"/>
      <c r="AL55" s="857"/>
      <c r="AM55" s="857"/>
      <c r="AN55" s="857"/>
      <c r="AO55" s="857"/>
      <c r="AP55" s="857"/>
      <c r="AQ55" s="857"/>
      <c r="AR55" s="860"/>
      <c r="AS55" s="861"/>
      <c r="AT55" s="861"/>
      <c r="AU55" s="861"/>
      <c r="AV55" s="861"/>
      <c r="AW55" s="861"/>
      <c r="AX55" s="861"/>
      <c r="AY55" s="862"/>
    </row>
    <row r="56" spans="2:52" ht="9" customHeight="1" x14ac:dyDescent="0.15">
      <c r="B56" s="732"/>
      <c r="C56" s="733"/>
      <c r="D56" s="733"/>
      <c r="E56" s="733"/>
      <c r="F56" s="733"/>
      <c r="G56" s="733"/>
      <c r="H56" s="733"/>
      <c r="I56" s="733"/>
      <c r="J56" s="734"/>
      <c r="K56" s="858"/>
      <c r="L56" s="859"/>
      <c r="M56" s="859"/>
      <c r="N56" s="859"/>
      <c r="O56" s="859"/>
      <c r="P56" s="859"/>
      <c r="Q56" s="859"/>
      <c r="R56" s="859"/>
      <c r="S56" s="858"/>
      <c r="T56" s="859"/>
      <c r="U56" s="859"/>
      <c r="V56" s="859"/>
      <c r="W56" s="859"/>
      <c r="X56" s="859"/>
      <c r="Y56" s="859"/>
      <c r="Z56" s="859"/>
      <c r="AA56" s="858"/>
      <c r="AB56" s="859"/>
      <c r="AC56" s="859"/>
      <c r="AD56" s="859"/>
      <c r="AE56" s="859"/>
      <c r="AF56" s="859"/>
      <c r="AG56" s="859"/>
      <c r="AH56" s="859"/>
      <c r="AI56" s="858"/>
      <c r="AJ56" s="859"/>
      <c r="AK56" s="859"/>
      <c r="AL56" s="859"/>
      <c r="AM56" s="859"/>
      <c r="AN56" s="859"/>
      <c r="AO56" s="859"/>
      <c r="AP56" s="859"/>
      <c r="AQ56" s="859"/>
      <c r="AR56" s="863"/>
      <c r="AS56" s="864"/>
      <c r="AT56" s="864"/>
      <c r="AU56" s="864"/>
      <c r="AV56" s="864"/>
      <c r="AW56" s="864"/>
      <c r="AX56" s="864"/>
      <c r="AY56" s="865"/>
    </row>
    <row r="57" spans="2:52" ht="11.25" customHeight="1" x14ac:dyDescent="0.15">
      <c r="B57" s="866">
        <v>2023</v>
      </c>
      <c r="C57" s="755"/>
      <c r="D57" s="755"/>
      <c r="E57" s="751" t="s">
        <v>309</v>
      </c>
      <c r="F57" s="751"/>
      <c r="G57" s="751">
        <v>7</v>
      </c>
      <c r="H57" s="755"/>
      <c r="I57" s="751" t="s">
        <v>310</v>
      </c>
      <c r="J57" s="757"/>
      <c r="K57" s="851"/>
      <c r="L57" s="852"/>
      <c r="M57" s="852"/>
      <c r="N57" s="852"/>
      <c r="O57" s="852"/>
      <c r="P57" s="852"/>
      <c r="Q57" s="852"/>
      <c r="R57" s="852"/>
      <c r="S57" s="851"/>
      <c r="T57" s="852"/>
      <c r="U57" s="852"/>
      <c r="V57" s="852"/>
      <c r="W57" s="852"/>
      <c r="X57" s="852"/>
      <c r="Y57" s="852"/>
      <c r="Z57" s="852"/>
      <c r="AA57" s="851"/>
      <c r="AB57" s="852"/>
      <c r="AC57" s="852"/>
      <c r="AD57" s="852"/>
      <c r="AE57" s="852"/>
      <c r="AF57" s="852"/>
      <c r="AG57" s="852"/>
      <c r="AH57" s="852"/>
      <c r="AI57" s="851"/>
      <c r="AJ57" s="852"/>
      <c r="AK57" s="852"/>
      <c r="AL57" s="852"/>
      <c r="AM57" s="852"/>
      <c r="AN57" s="852"/>
      <c r="AO57" s="852"/>
      <c r="AP57" s="852"/>
      <c r="AQ57" s="852"/>
      <c r="AR57" s="853">
        <f>K57+S57+AA57-AI57</f>
        <v>0</v>
      </c>
      <c r="AS57" s="854"/>
      <c r="AT57" s="854"/>
      <c r="AU57" s="854"/>
      <c r="AV57" s="854"/>
      <c r="AW57" s="854"/>
      <c r="AX57" s="854"/>
      <c r="AY57" s="855"/>
    </row>
    <row r="58" spans="2:52" ht="11.25" customHeight="1" x14ac:dyDescent="0.15">
      <c r="B58" s="867"/>
      <c r="C58" s="756"/>
      <c r="D58" s="756"/>
      <c r="E58" s="868"/>
      <c r="F58" s="868"/>
      <c r="G58" s="756"/>
      <c r="H58" s="756"/>
      <c r="I58" s="868"/>
      <c r="J58" s="758"/>
      <c r="K58" s="851"/>
      <c r="L58" s="852"/>
      <c r="M58" s="852"/>
      <c r="N58" s="852"/>
      <c r="O58" s="852"/>
      <c r="P58" s="852"/>
      <c r="Q58" s="852"/>
      <c r="R58" s="852"/>
      <c r="S58" s="851"/>
      <c r="T58" s="852"/>
      <c r="U58" s="852"/>
      <c r="V58" s="852"/>
      <c r="W58" s="852"/>
      <c r="X58" s="852"/>
      <c r="Y58" s="852"/>
      <c r="Z58" s="852"/>
      <c r="AA58" s="851"/>
      <c r="AB58" s="852"/>
      <c r="AC58" s="852"/>
      <c r="AD58" s="852"/>
      <c r="AE58" s="852"/>
      <c r="AF58" s="852"/>
      <c r="AG58" s="852"/>
      <c r="AH58" s="852"/>
      <c r="AI58" s="851"/>
      <c r="AJ58" s="852"/>
      <c r="AK58" s="852"/>
      <c r="AL58" s="852"/>
      <c r="AM58" s="852"/>
      <c r="AN58" s="852"/>
      <c r="AO58" s="852"/>
      <c r="AP58" s="852"/>
      <c r="AQ58" s="852"/>
      <c r="AR58" s="853"/>
      <c r="AS58" s="854"/>
      <c r="AT58" s="854"/>
      <c r="AU58" s="854"/>
      <c r="AV58" s="854"/>
      <c r="AW58" s="854"/>
      <c r="AX58" s="854"/>
      <c r="AY58" s="855"/>
    </row>
    <row r="59" spans="2:52" ht="9" customHeight="1" x14ac:dyDescent="0.15">
      <c r="B59" s="741" t="s">
        <v>311</v>
      </c>
      <c r="C59" s="742"/>
      <c r="D59" s="742"/>
      <c r="E59" s="742"/>
      <c r="F59" s="742"/>
      <c r="G59" s="742"/>
      <c r="H59" s="742"/>
      <c r="I59" s="742"/>
      <c r="J59" s="743"/>
      <c r="K59" s="856"/>
      <c r="L59" s="857"/>
      <c r="M59" s="857"/>
      <c r="N59" s="857"/>
      <c r="O59" s="857"/>
      <c r="P59" s="857"/>
      <c r="Q59" s="857"/>
      <c r="R59" s="857"/>
      <c r="S59" s="856"/>
      <c r="T59" s="857"/>
      <c r="U59" s="857"/>
      <c r="V59" s="857"/>
      <c r="W59" s="857"/>
      <c r="X59" s="857"/>
      <c r="Y59" s="857"/>
      <c r="Z59" s="857"/>
      <c r="AA59" s="856"/>
      <c r="AB59" s="857"/>
      <c r="AC59" s="857"/>
      <c r="AD59" s="857"/>
      <c r="AE59" s="857"/>
      <c r="AF59" s="857"/>
      <c r="AG59" s="857"/>
      <c r="AH59" s="857"/>
      <c r="AI59" s="856"/>
      <c r="AJ59" s="857"/>
      <c r="AK59" s="857"/>
      <c r="AL59" s="857"/>
      <c r="AM59" s="857"/>
      <c r="AN59" s="857"/>
      <c r="AO59" s="857"/>
      <c r="AP59" s="857"/>
      <c r="AQ59" s="857"/>
      <c r="AR59" s="860"/>
      <c r="AS59" s="861"/>
      <c r="AT59" s="861"/>
      <c r="AU59" s="861"/>
      <c r="AV59" s="861"/>
      <c r="AW59" s="861"/>
      <c r="AX59" s="861"/>
      <c r="AY59" s="862"/>
    </row>
    <row r="60" spans="2:52" ht="9" customHeight="1" x14ac:dyDescent="0.15">
      <c r="B60" s="732"/>
      <c r="C60" s="733"/>
      <c r="D60" s="733"/>
      <c r="E60" s="733"/>
      <c r="F60" s="733"/>
      <c r="G60" s="733"/>
      <c r="H60" s="733"/>
      <c r="I60" s="733"/>
      <c r="J60" s="734"/>
      <c r="K60" s="858"/>
      <c r="L60" s="859"/>
      <c r="M60" s="859"/>
      <c r="N60" s="859"/>
      <c r="O60" s="859"/>
      <c r="P60" s="859"/>
      <c r="Q60" s="859"/>
      <c r="R60" s="859"/>
      <c r="S60" s="858"/>
      <c r="T60" s="859"/>
      <c r="U60" s="859"/>
      <c r="V60" s="859"/>
      <c r="W60" s="859"/>
      <c r="X60" s="859"/>
      <c r="Y60" s="859"/>
      <c r="Z60" s="859"/>
      <c r="AA60" s="858"/>
      <c r="AB60" s="859"/>
      <c r="AC60" s="859"/>
      <c r="AD60" s="859"/>
      <c r="AE60" s="859"/>
      <c r="AF60" s="859"/>
      <c r="AG60" s="859"/>
      <c r="AH60" s="859"/>
      <c r="AI60" s="858"/>
      <c r="AJ60" s="859"/>
      <c r="AK60" s="859"/>
      <c r="AL60" s="859"/>
      <c r="AM60" s="859"/>
      <c r="AN60" s="859"/>
      <c r="AO60" s="859"/>
      <c r="AP60" s="859"/>
      <c r="AQ60" s="859"/>
      <c r="AR60" s="863"/>
      <c r="AS60" s="864"/>
      <c r="AT60" s="864"/>
      <c r="AU60" s="864"/>
      <c r="AV60" s="864"/>
      <c r="AW60" s="864"/>
      <c r="AX60" s="864"/>
      <c r="AY60" s="865"/>
    </row>
    <row r="61" spans="2:52" ht="11.25" customHeight="1" x14ac:dyDescent="0.15">
      <c r="B61" s="866">
        <v>2023</v>
      </c>
      <c r="C61" s="755"/>
      <c r="D61" s="755"/>
      <c r="E61" s="751" t="s">
        <v>309</v>
      </c>
      <c r="F61" s="751"/>
      <c r="G61" s="751">
        <v>8</v>
      </c>
      <c r="H61" s="755"/>
      <c r="I61" s="751" t="s">
        <v>310</v>
      </c>
      <c r="J61" s="757"/>
      <c r="K61" s="851"/>
      <c r="L61" s="852"/>
      <c r="M61" s="852"/>
      <c r="N61" s="852"/>
      <c r="O61" s="852"/>
      <c r="P61" s="852"/>
      <c r="Q61" s="852"/>
      <c r="R61" s="852"/>
      <c r="S61" s="851"/>
      <c r="T61" s="852"/>
      <c r="U61" s="852"/>
      <c r="V61" s="852"/>
      <c r="W61" s="852"/>
      <c r="X61" s="852"/>
      <c r="Y61" s="852"/>
      <c r="Z61" s="852"/>
      <c r="AA61" s="851"/>
      <c r="AB61" s="852"/>
      <c r="AC61" s="852"/>
      <c r="AD61" s="852"/>
      <c r="AE61" s="852"/>
      <c r="AF61" s="852"/>
      <c r="AG61" s="852"/>
      <c r="AH61" s="852"/>
      <c r="AI61" s="851"/>
      <c r="AJ61" s="852"/>
      <c r="AK61" s="852"/>
      <c r="AL61" s="852"/>
      <c r="AM61" s="852"/>
      <c r="AN61" s="852"/>
      <c r="AO61" s="852"/>
      <c r="AP61" s="852"/>
      <c r="AQ61" s="852"/>
      <c r="AR61" s="853">
        <f>K61+S61+AA61-AI61</f>
        <v>0</v>
      </c>
      <c r="AS61" s="854"/>
      <c r="AT61" s="854"/>
      <c r="AU61" s="854"/>
      <c r="AV61" s="854"/>
      <c r="AW61" s="854"/>
      <c r="AX61" s="854"/>
      <c r="AY61" s="855"/>
    </row>
    <row r="62" spans="2:52" ht="11.25" customHeight="1" x14ac:dyDescent="0.15">
      <c r="B62" s="867"/>
      <c r="C62" s="756"/>
      <c r="D62" s="756"/>
      <c r="E62" s="868"/>
      <c r="F62" s="868"/>
      <c r="G62" s="756"/>
      <c r="H62" s="756"/>
      <c r="I62" s="868"/>
      <c r="J62" s="758"/>
      <c r="K62" s="851"/>
      <c r="L62" s="852"/>
      <c r="M62" s="852"/>
      <c r="N62" s="852"/>
      <c r="O62" s="852"/>
      <c r="P62" s="852"/>
      <c r="Q62" s="852"/>
      <c r="R62" s="852"/>
      <c r="S62" s="851"/>
      <c r="T62" s="852"/>
      <c r="U62" s="852"/>
      <c r="V62" s="852"/>
      <c r="W62" s="852"/>
      <c r="X62" s="852"/>
      <c r="Y62" s="852"/>
      <c r="Z62" s="852"/>
      <c r="AA62" s="851"/>
      <c r="AB62" s="852"/>
      <c r="AC62" s="852"/>
      <c r="AD62" s="852"/>
      <c r="AE62" s="852"/>
      <c r="AF62" s="852"/>
      <c r="AG62" s="852"/>
      <c r="AH62" s="852"/>
      <c r="AI62" s="851"/>
      <c r="AJ62" s="852"/>
      <c r="AK62" s="852"/>
      <c r="AL62" s="852"/>
      <c r="AM62" s="852"/>
      <c r="AN62" s="852"/>
      <c r="AO62" s="852"/>
      <c r="AP62" s="852"/>
      <c r="AQ62" s="852"/>
      <c r="AR62" s="853"/>
      <c r="AS62" s="854"/>
      <c r="AT62" s="854"/>
      <c r="AU62" s="854"/>
      <c r="AV62" s="854"/>
      <c r="AW62" s="854"/>
      <c r="AX62" s="854"/>
      <c r="AY62" s="855"/>
    </row>
    <row r="63" spans="2:52" ht="9" customHeight="1" x14ac:dyDescent="0.15">
      <c r="B63" s="741" t="s">
        <v>311</v>
      </c>
      <c r="C63" s="742"/>
      <c r="D63" s="742"/>
      <c r="E63" s="742"/>
      <c r="F63" s="742"/>
      <c r="G63" s="742"/>
      <c r="H63" s="742"/>
      <c r="I63" s="742"/>
      <c r="J63" s="743"/>
      <c r="K63" s="856"/>
      <c r="L63" s="857"/>
      <c r="M63" s="857"/>
      <c r="N63" s="857"/>
      <c r="O63" s="857"/>
      <c r="P63" s="857"/>
      <c r="Q63" s="857"/>
      <c r="R63" s="857"/>
      <c r="S63" s="856"/>
      <c r="T63" s="857"/>
      <c r="U63" s="857"/>
      <c r="V63" s="857"/>
      <c r="W63" s="857"/>
      <c r="X63" s="857"/>
      <c r="Y63" s="857"/>
      <c r="Z63" s="857"/>
      <c r="AA63" s="856"/>
      <c r="AB63" s="857"/>
      <c r="AC63" s="857"/>
      <c r="AD63" s="857"/>
      <c r="AE63" s="857"/>
      <c r="AF63" s="857"/>
      <c r="AG63" s="857"/>
      <c r="AH63" s="857"/>
      <c r="AI63" s="856"/>
      <c r="AJ63" s="857"/>
      <c r="AK63" s="857"/>
      <c r="AL63" s="857"/>
      <c r="AM63" s="857"/>
      <c r="AN63" s="857"/>
      <c r="AO63" s="857"/>
      <c r="AP63" s="857"/>
      <c r="AQ63" s="857"/>
      <c r="AR63" s="860"/>
      <c r="AS63" s="861"/>
      <c r="AT63" s="861"/>
      <c r="AU63" s="861"/>
      <c r="AV63" s="861"/>
      <c r="AW63" s="861"/>
      <c r="AX63" s="861"/>
      <c r="AY63" s="862"/>
    </row>
    <row r="64" spans="2:52" ht="9" customHeight="1" x14ac:dyDescent="0.15">
      <c r="B64" s="732"/>
      <c r="C64" s="733"/>
      <c r="D64" s="733"/>
      <c r="E64" s="733"/>
      <c r="F64" s="733"/>
      <c r="G64" s="733"/>
      <c r="H64" s="733"/>
      <c r="I64" s="733"/>
      <c r="J64" s="734"/>
      <c r="K64" s="858"/>
      <c r="L64" s="859"/>
      <c r="M64" s="859"/>
      <c r="N64" s="859"/>
      <c r="O64" s="859"/>
      <c r="P64" s="859"/>
      <c r="Q64" s="859"/>
      <c r="R64" s="859"/>
      <c r="S64" s="858"/>
      <c r="T64" s="859"/>
      <c r="U64" s="859"/>
      <c r="V64" s="859"/>
      <c r="W64" s="859"/>
      <c r="X64" s="859"/>
      <c r="Y64" s="859"/>
      <c r="Z64" s="859"/>
      <c r="AA64" s="858"/>
      <c r="AB64" s="859"/>
      <c r="AC64" s="859"/>
      <c r="AD64" s="859"/>
      <c r="AE64" s="859"/>
      <c r="AF64" s="859"/>
      <c r="AG64" s="859"/>
      <c r="AH64" s="859"/>
      <c r="AI64" s="858"/>
      <c r="AJ64" s="859"/>
      <c r="AK64" s="859"/>
      <c r="AL64" s="859"/>
      <c r="AM64" s="859"/>
      <c r="AN64" s="859"/>
      <c r="AO64" s="859"/>
      <c r="AP64" s="859"/>
      <c r="AQ64" s="859"/>
      <c r="AR64" s="863"/>
      <c r="AS64" s="864"/>
      <c r="AT64" s="864"/>
      <c r="AU64" s="864"/>
      <c r="AV64" s="864"/>
      <c r="AW64" s="864"/>
      <c r="AX64" s="864"/>
      <c r="AY64" s="865"/>
    </row>
    <row r="65" spans="2:52" ht="11.25" customHeight="1" x14ac:dyDescent="0.15">
      <c r="B65" s="866">
        <v>2023</v>
      </c>
      <c r="C65" s="755"/>
      <c r="D65" s="755"/>
      <c r="E65" s="751" t="s">
        <v>309</v>
      </c>
      <c r="F65" s="751"/>
      <c r="G65" s="751">
        <v>9</v>
      </c>
      <c r="H65" s="755"/>
      <c r="I65" s="751" t="s">
        <v>310</v>
      </c>
      <c r="J65" s="757"/>
      <c r="K65" s="851"/>
      <c r="L65" s="852"/>
      <c r="M65" s="852"/>
      <c r="N65" s="852"/>
      <c r="O65" s="852"/>
      <c r="P65" s="852"/>
      <c r="Q65" s="852"/>
      <c r="R65" s="852"/>
      <c r="S65" s="851"/>
      <c r="T65" s="852"/>
      <c r="U65" s="852"/>
      <c r="V65" s="852"/>
      <c r="W65" s="852"/>
      <c r="X65" s="852"/>
      <c r="Y65" s="852"/>
      <c r="Z65" s="852"/>
      <c r="AA65" s="851"/>
      <c r="AB65" s="852"/>
      <c r="AC65" s="852"/>
      <c r="AD65" s="852"/>
      <c r="AE65" s="852"/>
      <c r="AF65" s="852"/>
      <c r="AG65" s="852"/>
      <c r="AH65" s="852"/>
      <c r="AI65" s="851"/>
      <c r="AJ65" s="852"/>
      <c r="AK65" s="852"/>
      <c r="AL65" s="852"/>
      <c r="AM65" s="852"/>
      <c r="AN65" s="852"/>
      <c r="AO65" s="852"/>
      <c r="AP65" s="852"/>
      <c r="AQ65" s="852"/>
      <c r="AR65" s="853">
        <f>K65+S65+AA65-AI65</f>
        <v>0</v>
      </c>
      <c r="AS65" s="854"/>
      <c r="AT65" s="854"/>
      <c r="AU65" s="854"/>
      <c r="AV65" s="854"/>
      <c r="AW65" s="854"/>
      <c r="AX65" s="854"/>
      <c r="AY65" s="855"/>
    </row>
    <row r="66" spans="2:52" ht="11.25" customHeight="1" x14ac:dyDescent="0.15">
      <c r="B66" s="867"/>
      <c r="C66" s="756"/>
      <c r="D66" s="756"/>
      <c r="E66" s="868"/>
      <c r="F66" s="868"/>
      <c r="G66" s="756"/>
      <c r="H66" s="756"/>
      <c r="I66" s="868"/>
      <c r="J66" s="758"/>
      <c r="K66" s="851"/>
      <c r="L66" s="852"/>
      <c r="M66" s="852"/>
      <c r="N66" s="852"/>
      <c r="O66" s="852"/>
      <c r="P66" s="852"/>
      <c r="Q66" s="852"/>
      <c r="R66" s="852"/>
      <c r="S66" s="851"/>
      <c r="T66" s="852"/>
      <c r="U66" s="852"/>
      <c r="V66" s="852"/>
      <c r="W66" s="852"/>
      <c r="X66" s="852"/>
      <c r="Y66" s="852"/>
      <c r="Z66" s="852"/>
      <c r="AA66" s="851"/>
      <c r="AB66" s="852"/>
      <c r="AC66" s="852"/>
      <c r="AD66" s="852"/>
      <c r="AE66" s="852"/>
      <c r="AF66" s="852"/>
      <c r="AG66" s="852"/>
      <c r="AH66" s="852"/>
      <c r="AI66" s="851"/>
      <c r="AJ66" s="852"/>
      <c r="AK66" s="852"/>
      <c r="AL66" s="852"/>
      <c r="AM66" s="852"/>
      <c r="AN66" s="852"/>
      <c r="AO66" s="852"/>
      <c r="AP66" s="852"/>
      <c r="AQ66" s="852"/>
      <c r="AR66" s="853"/>
      <c r="AS66" s="854"/>
      <c r="AT66" s="854"/>
      <c r="AU66" s="854"/>
      <c r="AV66" s="854"/>
      <c r="AW66" s="854"/>
      <c r="AX66" s="854"/>
      <c r="AY66" s="855"/>
    </row>
    <row r="67" spans="2:52" ht="9" customHeight="1" x14ac:dyDescent="0.15">
      <c r="B67" s="741" t="s">
        <v>311</v>
      </c>
      <c r="C67" s="742"/>
      <c r="D67" s="742"/>
      <c r="E67" s="742"/>
      <c r="F67" s="742"/>
      <c r="G67" s="742"/>
      <c r="H67" s="742"/>
      <c r="I67" s="742"/>
      <c r="J67" s="743"/>
      <c r="K67" s="856"/>
      <c r="L67" s="857"/>
      <c r="M67" s="857"/>
      <c r="N67" s="857"/>
      <c r="O67" s="857"/>
      <c r="P67" s="857"/>
      <c r="Q67" s="857"/>
      <c r="R67" s="857"/>
      <c r="S67" s="856"/>
      <c r="T67" s="857"/>
      <c r="U67" s="857"/>
      <c r="V67" s="857"/>
      <c r="W67" s="857"/>
      <c r="X67" s="857"/>
      <c r="Y67" s="857"/>
      <c r="Z67" s="857"/>
      <c r="AA67" s="856"/>
      <c r="AB67" s="857"/>
      <c r="AC67" s="857"/>
      <c r="AD67" s="857"/>
      <c r="AE67" s="857"/>
      <c r="AF67" s="857"/>
      <c r="AG67" s="857"/>
      <c r="AH67" s="857"/>
      <c r="AI67" s="856"/>
      <c r="AJ67" s="857"/>
      <c r="AK67" s="857"/>
      <c r="AL67" s="857"/>
      <c r="AM67" s="857"/>
      <c r="AN67" s="857"/>
      <c r="AO67" s="857"/>
      <c r="AP67" s="857"/>
      <c r="AQ67" s="857"/>
      <c r="AR67" s="860"/>
      <c r="AS67" s="861"/>
      <c r="AT67" s="861"/>
      <c r="AU67" s="861"/>
      <c r="AV67" s="861"/>
      <c r="AW67" s="861"/>
      <c r="AX67" s="861"/>
      <c r="AY67" s="862"/>
    </row>
    <row r="68" spans="2:52" ht="9" customHeight="1" x14ac:dyDescent="0.15">
      <c r="B68" s="732"/>
      <c r="C68" s="733"/>
      <c r="D68" s="733"/>
      <c r="E68" s="733"/>
      <c r="F68" s="733"/>
      <c r="G68" s="733"/>
      <c r="H68" s="733"/>
      <c r="I68" s="733"/>
      <c r="J68" s="734"/>
      <c r="K68" s="858"/>
      <c r="L68" s="859"/>
      <c r="M68" s="859"/>
      <c r="N68" s="859"/>
      <c r="O68" s="859"/>
      <c r="P68" s="859"/>
      <c r="Q68" s="859"/>
      <c r="R68" s="859"/>
      <c r="S68" s="858"/>
      <c r="T68" s="859"/>
      <c r="U68" s="859"/>
      <c r="V68" s="859"/>
      <c r="W68" s="859"/>
      <c r="X68" s="859"/>
      <c r="Y68" s="859"/>
      <c r="Z68" s="859"/>
      <c r="AA68" s="858"/>
      <c r="AB68" s="859"/>
      <c r="AC68" s="859"/>
      <c r="AD68" s="859"/>
      <c r="AE68" s="859"/>
      <c r="AF68" s="859"/>
      <c r="AG68" s="859"/>
      <c r="AH68" s="859"/>
      <c r="AI68" s="858"/>
      <c r="AJ68" s="859"/>
      <c r="AK68" s="859"/>
      <c r="AL68" s="859"/>
      <c r="AM68" s="859"/>
      <c r="AN68" s="859"/>
      <c r="AO68" s="859"/>
      <c r="AP68" s="859"/>
      <c r="AQ68" s="859"/>
      <c r="AR68" s="863"/>
      <c r="AS68" s="864"/>
      <c r="AT68" s="864"/>
      <c r="AU68" s="864"/>
      <c r="AV68" s="864"/>
      <c r="AW68" s="864"/>
      <c r="AX68" s="864"/>
      <c r="AY68" s="865"/>
    </row>
    <row r="69" spans="2:52" ht="11.25" customHeight="1" x14ac:dyDescent="0.15">
      <c r="B69" s="866">
        <v>2023</v>
      </c>
      <c r="C69" s="755"/>
      <c r="D69" s="755"/>
      <c r="E69" s="751" t="s">
        <v>309</v>
      </c>
      <c r="F69" s="751"/>
      <c r="G69" s="751">
        <v>10</v>
      </c>
      <c r="H69" s="755"/>
      <c r="I69" s="751" t="s">
        <v>310</v>
      </c>
      <c r="J69" s="757"/>
      <c r="K69" s="851"/>
      <c r="L69" s="852"/>
      <c r="M69" s="852"/>
      <c r="N69" s="852"/>
      <c r="O69" s="852"/>
      <c r="P69" s="852"/>
      <c r="Q69" s="852"/>
      <c r="R69" s="852"/>
      <c r="S69" s="851"/>
      <c r="T69" s="852"/>
      <c r="U69" s="852"/>
      <c r="V69" s="852"/>
      <c r="W69" s="852"/>
      <c r="X69" s="852"/>
      <c r="Y69" s="852"/>
      <c r="Z69" s="852"/>
      <c r="AA69" s="851"/>
      <c r="AB69" s="852"/>
      <c r="AC69" s="852"/>
      <c r="AD69" s="852"/>
      <c r="AE69" s="852"/>
      <c r="AF69" s="852"/>
      <c r="AG69" s="852"/>
      <c r="AH69" s="852"/>
      <c r="AI69" s="851"/>
      <c r="AJ69" s="852"/>
      <c r="AK69" s="852"/>
      <c r="AL69" s="852"/>
      <c r="AM69" s="852"/>
      <c r="AN69" s="852"/>
      <c r="AO69" s="852"/>
      <c r="AP69" s="852"/>
      <c r="AQ69" s="852"/>
      <c r="AR69" s="853">
        <f>K69+S69+AA69-AI69</f>
        <v>0</v>
      </c>
      <c r="AS69" s="854"/>
      <c r="AT69" s="854"/>
      <c r="AU69" s="854"/>
      <c r="AV69" s="854"/>
      <c r="AW69" s="854"/>
      <c r="AX69" s="854"/>
      <c r="AY69" s="855"/>
    </row>
    <row r="70" spans="2:52" ht="11.25" customHeight="1" x14ac:dyDescent="0.15">
      <c r="B70" s="867"/>
      <c r="C70" s="756"/>
      <c r="D70" s="756"/>
      <c r="E70" s="868"/>
      <c r="F70" s="868"/>
      <c r="G70" s="756"/>
      <c r="H70" s="756"/>
      <c r="I70" s="868"/>
      <c r="J70" s="758"/>
      <c r="K70" s="851"/>
      <c r="L70" s="852"/>
      <c r="M70" s="852"/>
      <c r="N70" s="852"/>
      <c r="O70" s="852"/>
      <c r="P70" s="852"/>
      <c r="Q70" s="852"/>
      <c r="R70" s="852"/>
      <c r="S70" s="851"/>
      <c r="T70" s="852"/>
      <c r="U70" s="852"/>
      <c r="V70" s="852"/>
      <c r="W70" s="852"/>
      <c r="X70" s="852"/>
      <c r="Y70" s="852"/>
      <c r="Z70" s="852"/>
      <c r="AA70" s="851"/>
      <c r="AB70" s="852"/>
      <c r="AC70" s="852"/>
      <c r="AD70" s="852"/>
      <c r="AE70" s="852"/>
      <c r="AF70" s="852"/>
      <c r="AG70" s="852"/>
      <c r="AH70" s="852"/>
      <c r="AI70" s="851"/>
      <c r="AJ70" s="852"/>
      <c r="AK70" s="852"/>
      <c r="AL70" s="852"/>
      <c r="AM70" s="852"/>
      <c r="AN70" s="852"/>
      <c r="AO70" s="852"/>
      <c r="AP70" s="852"/>
      <c r="AQ70" s="852"/>
      <c r="AR70" s="853"/>
      <c r="AS70" s="854"/>
      <c r="AT70" s="854"/>
      <c r="AU70" s="854"/>
      <c r="AV70" s="854"/>
      <c r="AW70" s="854"/>
      <c r="AX70" s="854"/>
      <c r="AY70" s="855"/>
    </row>
    <row r="71" spans="2:52" ht="9" customHeight="1" x14ac:dyDescent="0.15">
      <c r="B71" s="741" t="s">
        <v>311</v>
      </c>
      <c r="C71" s="742"/>
      <c r="D71" s="742"/>
      <c r="E71" s="742"/>
      <c r="F71" s="742"/>
      <c r="G71" s="742"/>
      <c r="H71" s="742"/>
      <c r="I71" s="742"/>
      <c r="J71" s="743"/>
      <c r="K71" s="856"/>
      <c r="L71" s="857"/>
      <c r="M71" s="857"/>
      <c r="N71" s="857"/>
      <c r="O71" s="857"/>
      <c r="P71" s="857"/>
      <c r="Q71" s="857"/>
      <c r="R71" s="857"/>
      <c r="S71" s="856"/>
      <c r="T71" s="857"/>
      <c r="U71" s="857"/>
      <c r="V71" s="857"/>
      <c r="W71" s="857"/>
      <c r="X71" s="857"/>
      <c r="Y71" s="857"/>
      <c r="Z71" s="857"/>
      <c r="AA71" s="856"/>
      <c r="AB71" s="857"/>
      <c r="AC71" s="857"/>
      <c r="AD71" s="857"/>
      <c r="AE71" s="857"/>
      <c r="AF71" s="857"/>
      <c r="AG71" s="857"/>
      <c r="AH71" s="857"/>
      <c r="AI71" s="856"/>
      <c r="AJ71" s="857"/>
      <c r="AK71" s="857"/>
      <c r="AL71" s="857"/>
      <c r="AM71" s="857"/>
      <c r="AN71" s="857"/>
      <c r="AO71" s="857"/>
      <c r="AP71" s="857"/>
      <c r="AQ71" s="857"/>
      <c r="AR71" s="860"/>
      <c r="AS71" s="861"/>
      <c r="AT71" s="861"/>
      <c r="AU71" s="861"/>
      <c r="AV71" s="861"/>
      <c r="AW71" s="861"/>
      <c r="AX71" s="861"/>
      <c r="AY71" s="862"/>
    </row>
    <row r="72" spans="2:52" ht="9" customHeight="1" x14ac:dyDescent="0.15">
      <c r="B72" s="732"/>
      <c r="C72" s="733"/>
      <c r="D72" s="733"/>
      <c r="E72" s="733"/>
      <c r="F72" s="733"/>
      <c r="G72" s="733"/>
      <c r="H72" s="733"/>
      <c r="I72" s="733"/>
      <c r="J72" s="734"/>
      <c r="K72" s="858"/>
      <c r="L72" s="859"/>
      <c r="M72" s="859"/>
      <c r="N72" s="859"/>
      <c r="O72" s="859"/>
      <c r="P72" s="859"/>
      <c r="Q72" s="859"/>
      <c r="R72" s="859"/>
      <c r="S72" s="858"/>
      <c r="T72" s="859"/>
      <c r="U72" s="859"/>
      <c r="V72" s="859"/>
      <c r="W72" s="859"/>
      <c r="X72" s="859"/>
      <c r="Y72" s="859"/>
      <c r="Z72" s="859"/>
      <c r="AA72" s="858"/>
      <c r="AB72" s="859"/>
      <c r="AC72" s="859"/>
      <c r="AD72" s="859"/>
      <c r="AE72" s="859"/>
      <c r="AF72" s="859"/>
      <c r="AG72" s="859"/>
      <c r="AH72" s="859"/>
      <c r="AI72" s="858"/>
      <c r="AJ72" s="859"/>
      <c r="AK72" s="859"/>
      <c r="AL72" s="859"/>
      <c r="AM72" s="859"/>
      <c r="AN72" s="859"/>
      <c r="AO72" s="859"/>
      <c r="AP72" s="859"/>
      <c r="AQ72" s="859"/>
      <c r="AR72" s="863"/>
      <c r="AS72" s="864"/>
      <c r="AT72" s="864"/>
      <c r="AU72" s="864"/>
      <c r="AV72" s="864"/>
      <c r="AW72" s="864"/>
      <c r="AX72" s="864"/>
      <c r="AY72" s="865"/>
      <c r="AZ72" s="132"/>
    </row>
    <row r="73" spans="2:52" ht="9" customHeight="1" x14ac:dyDescent="0.15">
      <c r="B73" s="866">
        <v>2023</v>
      </c>
      <c r="C73" s="755"/>
      <c r="D73" s="755"/>
      <c r="E73" s="751" t="s">
        <v>309</v>
      </c>
      <c r="F73" s="751"/>
      <c r="G73" s="751">
        <v>11</v>
      </c>
      <c r="H73" s="755"/>
      <c r="I73" s="751" t="s">
        <v>310</v>
      </c>
      <c r="J73" s="757"/>
      <c r="K73" s="851"/>
      <c r="L73" s="852"/>
      <c r="M73" s="852"/>
      <c r="N73" s="852"/>
      <c r="O73" s="852"/>
      <c r="P73" s="852"/>
      <c r="Q73" s="852"/>
      <c r="R73" s="852"/>
      <c r="S73" s="851"/>
      <c r="T73" s="852"/>
      <c r="U73" s="852"/>
      <c r="V73" s="852"/>
      <c r="W73" s="852"/>
      <c r="X73" s="852"/>
      <c r="Y73" s="852"/>
      <c r="Z73" s="852"/>
      <c r="AA73" s="851"/>
      <c r="AB73" s="852"/>
      <c r="AC73" s="852"/>
      <c r="AD73" s="852"/>
      <c r="AE73" s="852"/>
      <c r="AF73" s="852"/>
      <c r="AG73" s="852"/>
      <c r="AH73" s="852"/>
      <c r="AI73" s="851"/>
      <c r="AJ73" s="852"/>
      <c r="AK73" s="852"/>
      <c r="AL73" s="852"/>
      <c r="AM73" s="852"/>
      <c r="AN73" s="852"/>
      <c r="AO73" s="852"/>
      <c r="AP73" s="852"/>
      <c r="AQ73" s="852"/>
      <c r="AR73" s="853">
        <f>K73+S73+AA73-AI73</f>
        <v>0</v>
      </c>
      <c r="AS73" s="854"/>
      <c r="AT73" s="854"/>
      <c r="AU73" s="854"/>
      <c r="AV73" s="854"/>
      <c r="AW73" s="854"/>
      <c r="AX73" s="854"/>
      <c r="AY73" s="855"/>
      <c r="AZ73" s="132"/>
    </row>
    <row r="74" spans="2:52" ht="9" customHeight="1" x14ac:dyDescent="0.15">
      <c r="B74" s="867"/>
      <c r="C74" s="756"/>
      <c r="D74" s="756"/>
      <c r="E74" s="868"/>
      <c r="F74" s="868"/>
      <c r="G74" s="756"/>
      <c r="H74" s="756"/>
      <c r="I74" s="868"/>
      <c r="J74" s="758"/>
      <c r="K74" s="851"/>
      <c r="L74" s="852"/>
      <c r="M74" s="852"/>
      <c r="N74" s="852"/>
      <c r="O74" s="852"/>
      <c r="P74" s="852"/>
      <c r="Q74" s="852"/>
      <c r="R74" s="852"/>
      <c r="S74" s="851"/>
      <c r="T74" s="852"/>
      <c r="U74" s="852"/>
      <c r="V74" s="852"/>
      <c r="W74" s="852"/>
      <c r="X74" s="852"/>
      <c r="Y74" s="852"/>
      <c r="Z74" s="852"/>
      <c r="AA74" s="851"/>
      <c r="AB74" s="852"/>
      <c r="AC74" s="852"/>
      <c r="AD74" s="852"/>
      <c r="AE74" s="852"/>
      <c r="AF74" s="852"/>
      <c r="AG74" s="852"/>
      <c r="AH74" s="852"/>
      <c r="AI74" s="851"/>
      <c r="AJ74" s="852"/>
      <c r="AK74" s="852"/>
      <c r="AL74" s="852"/>
      <c r="AM74" s="852"/>
      <c r="AN74" s="852"/>
      <c r="AO74" s="852"/>
      <c r="AP74" s="852"/>
      <c r="AQ74" s="852"/>
      <c r="AR74" s="853"/>
      <c r="AS74" s="854"/>
      <c r="AT74" s="854"/>
      <c r="AU74" s="854"/>
      <c r="AV74" s="854"/>
      <c r="AW74" s="854"/>
      <c r="AX74" s="854"/>
      <c r="AY74" s="855"/>
      <c r="AZ74" s="132"/>
    </row>
    <row r="75" spans="2:52" ht="9" customHeight="1" x14ac:dyDescent="0.15">
      <c r="B75" s="741" t="s">
        <v>311</v>
      </c>
      <c r="C75" s="742"/>
      <c r="D75" s="742"/>
      <c r="E75" s="742"/>
      <c r="F75" s="742"/>
      <c r="G75" s="742"/>
      <c r="H75" s="742"/>
      <c r="I75" s="742"/>
      <c r="J75" s="743"/>
      <c r="K75" s="856"/>
      <c r="L75" s="857"/>
      <c r="M75" s="857"/>
      <c r="N75" s="857"/>
      <c r="O75" s="857"/>
      <c r="P75" s="857"/>
      <c r="Q75" s="857"/>
      <c r="R75" s="857"/>
      <c r="S75" s="856"/>
      <c r="T75" s="857"/>
      <c r="U75" s="857"/>
      <c r="V75" s="857"/>
      <c r="W75" s="857"/>
      <c r="X75" s="857"/>
      <c r="Y75" s="857"/>
      <c r="Z75" s="857"/>
      <c r="AA75" s="856"/>
      <c r="AB75" s="857"/>
      <c r="AC75" s="857"/>
      <c r="AD75" s="857"/>
      <c r="AE75" s="857"/>
      <c r="AF75" s="857"/>
      <c r="AG75" s="857"/>
      <c r="AH75" s="857"/>
      <c r="AI75" s="856"/>
      <c r="AJ75" s="857"/>
      <c r="AK75" s="857"/>
      <c r="AL75" s="857"/>
      <c r="AM75" s="857"/>
      <c r="AN75" s="857"/>
      <c r="AO75" s="857"/>
      <c r="AP75" s="857"/>
      <c r="AQ75" s="857"/>
      <c r="AR75" s="860"/>
      <c r="AS75" s="861"/>
      <c r="AT75" s="861"/>
      <c r="AU75" s="861"/>
      <c r="AV75" s="861"/>
      <c r="AW75" s="861"/>
      <c r="AX75" s="861"/>
      <c r="AY75" s="862"/>
      <c r="AZ75" s="132"/>
    </row>
    <row r="76" spans="2:52" ht="9" customHeight="1" x14ac:dyDescent="0.15">
      <c r="B76" s="732"/>
      <c r="C76" s="733"/>
      <c r="D76" s="733"/>
      <c r="E76" s="733"/>
      <c r="F76" s="733"/>
      <c r="G76" s="733"/>
      <c r="H76" s="733"/>
      <c r="I76" s="733"/>
      <c r="J76" s="734"/>
      <c r="K76" s="858"/>
      <c r="L76" s="859"/>
      <c r="M76" s="859"/>
      <c r="N76" s="859"/>
      <c r="O76" s="859"/>
      <c r="P76" s="859"/>
      <c r="Q76" s="859"/>
      <c r="R76" s="859"/>
      <c r="S76" s="858"/>
      <c r="T76" s="859"/>
      <c r="U76" s="859"/>
      <c r="V76" s="859"/>
      <c r="W76" s="859"/>
      <c r="X76" s="859"/>
      <c r="Y76" s="859"/>
      <c r="Z76" s="859"/>
      <c r="AA76" s="858"/>
      <c r="AB76" s="859"/>
      <c r="AC76" s="859"/>
      <c r="AD76" s="859"/>
      <c r="AE76" s="859"/>
      <c r="AF76" s="859"/>
      <c r="AG76" s="859"/>
      <c r="AH76" s="859"/>
      <c r="AI76" s="858"/>
      <c r="AJ76" s="859"/>
      <c r="AK76" s="859"/>
      <c r="AL76" s="859"/>
      <c r="AM76" s="859"/>
      <c r="AN76" s="859"/>
      <c r="AO76" s="859"/>
      <c r="AP76" s="859"/>
      <c r="AQ76" s="859"/>
      <c r="AR76" s="863"/>
      <c r="AS76" s="864"/>
      <c r="AT76" s="864"/>
      <c r="AU76" s="864"/>
      <c r="AV76" s="864"/>
      <c r="AW76" s="864"/>
      <c r="AX76" s="864"/>
      <c r="AY76" s="865"/>
      <c r="AZ76" s="132"/>
    </row>
    <row r="77" spans="2:52" ht="9" customHeight="1" x14ac:dyDescent="0.15">
      <c r="B77" s="866">
        <v>2023</v>
      </c>
      <c r="C77" s="755"/>
      <c r="D77" s="755"/>
      <c r="E77" s="751" t="s">
        <v>309</v>
      </c>
      <c r="F77" s="751"/>
      <c r="G77" s="751">
        <v>12</v>
      </c>
      <c r="H77" s="755"/>
      <c r="I77" s="751" t="s">
        <v>310</v>
      </c>
      <c r="J77" s="757"/>
      <c r="K77" s="851"/>
      <c r="L77" s="852"/>
      <c r="M77" s="852"/>
      <c r="N77" s="852"/>
      <c r="O77" s="852"/>
      <c r="P77" s="852"/>
      <c r="Q77" s="852"/>
      <c r="R77" s="852"/>
      <c r="S77" s="851"/>
      <c r="T77" s="852"/>
      <c r="U77" s="852"/>
      <c r="V77" s="852"/>
      <c r="W77" s="852"/>
      <c r="X77" s="852"/>
      <c r="Y77" s="852"/>
      <c r="Z77" s="852"/>
      <c r="AA77" s="851"/>
      <c r="AB77" s="852"/>
      <c r="AC77" s="852"/>
      <c r="AD77" s="852"/>
      <c r="AE77" s="852"/>
      <c r="AF77" s="852"/>
      <c r="AG77" s="852"/>
      <c r="AH77" s="852"/>
      <c r="AI77" s="851"/>
      <c r="AJ77" s="852"/>
      <c r="AK77" s="852"/>
      <c r="AL77" s="852"/>
      <c r="AM77" s="852"/>
      <c r="AN77" s="852"/>
      <c r="AO77" s="852"/>
      <c r="AP77" s="852"/>
      <c r="AQ77" s="852"/>
      <c r="AR77" s="853">
        <f>K77+S77+AA77-AI77</f>
        <v>0</v>
      </c>
      <c r="AS77" s="854"/>
      <c r="AT77" s="854"/>
      <c r="AU77" s="854"/>
      <c r="AV77" s="854"/>
      <c r="AW77" s="854"/>
      <c r="AX77" s="854"/>
      <c r="AY77" s="855"/>
      <c r="AZ77" s="132"/>
    </row>
    <row r="78" spans="2:52" ht="9" customHeight="1" x14ac:dyDescent="0.15">
      <c r="B78" s="867"/>
      <c r="C78" s="756"/>
      <c r="D78" s="756"/>
      <c r="E78" s="868"/>
      <c r="F78" s="868"/>
      <c r="G78" s="756"/>
      <c r="H78" s="756"/>
      <c r="I78" s="868"/>
      <c r="J78" s="758"/>
      <c r="K78" s="851"/>
      <c r="L78" s="852"/>
      <c r="M78" s="852"/>
      <c r="N78" s="852"/>
      <c r="O78" s="852"/>
      <c r="P78" s="852"/>
      <c r="Q78" s="852"/>
      <c r="R78" s="852"/>
      <c r="S78" s="851"/>
      <c r="T78" s="852"/>
      <c r="U78" s="852"/>
      <c r="V78" s="852"/>
      <c r="W78" s="852"/>
      <c r="X78" s="852"/>
      <c r="Y78" s="852"/>
      <c r="Z78" s="852"/>
      <c r="AA78" s="851"/>
      <c r="AB78" s="852"/>
      <c r="AC78" s="852"/>
      <c r="AD78" s="852"/>
      <c r="AE78" s="852"/>
      <c r="AF78" s="852"/>
      <c r="AG78" s="852"/>
      <c r="AH78" s="852"/>
      <c r="AI78" s="851"/>
      <c r="AJ78" s="852"/>
      <c r="AK78" s="852"/>
      <c r="AL78" s="852"/>
      <c r="AM78" s="852"/>
      <c r="AN78" s="852"/>
      <c r="AO78" s="852"/>
      <c r="AP78" s="852"/>
      <c r="AQ78" s="852"/>
      <c r="AR78" s="853"/>
      <c r="AS78" s="854"/>
      <c r="AT78" s="854"/>
      <c r="AU78" s="854"/>
      <c r="AV78" s="854"/>
      <c r="AW78" s="854"/>
      <c r="AX78" s="854"/>
      <c r="AY78" s="855"/>
      <c r="AZ78" s="132"/>
    </row>
    <row r="79" spans="2:52" ht="9" customHeight="1" x14ac:dyDescent="0.15">
      <c r="B79" s="741" t="s">
        <v>311</v>
      </c>
      <c r="C79" s="742"/>
      <c r="D79" s="742"/>
      <c r="E79" s="742"/>
      <c r="F79" s="742"/>
      <c r="G79" s="742"/>
      <c r="H79" s="742"/>
      <c r="I79" s="742"/>
      <c r="J79" s="743"/>
      <c r="K79" s="856"/>
      <c r="L79" s="857"/>
      <c r="M79" s="857"/>
      <c r="N79" s="857"/>
      <c r="O79" s="857"/>
      <c r="P79" s="857"/>
      <c r="Q79" s="857"/>
      <c r="R79" s="857"/>
      <c r="S79" s="856"/>
      <c r="T79" s="857"/>
      <c r="U79" s="857"/>
      <c r="V79" s="857"/>
      <c r="W79" s="857"/>
      <c r="X79" s="857"/>
      <c r="Y79" s="857"/>
      <c r="Z79" s="857"/>
      <c r="AA79" s="856"/>
      <c r="AB79" s="857"/>
      <c r="AC79" s="857"/>
      <c r="AD79" s="857"/>
      <c r="AE79" s="857"/>
      <c r="AF79" s="857"/>
      <c r="AG79" s="857"/>
      <c r="AH79" s="857"/>
      <c r="AI79" s="856"/>
      <c r="AJ79" s="857"/>
      <c r="AK79" s="857"/>
      <c r="AL79" s="857"/>
      <c r="AM79" s="857"/>
      <c r="AN79" s="857"/>
      <c r="AO79" s="857"/>
      <c r="AP79" s="857"/>
      <c r="AQ79" s="857"/>
      <c r="AR79" s="860"/>
      <c r="AS79" s="861"/>
      <c r="AT79" s="861"/>
      <c r="AU79" s="861"/>
      <c r="AV79" s="861"/>
      <c r="AW79" s="861"/>
      <c r="AX79" s="861"/>
      <c r="AY79" s="862"/>
      <c r="AZ79" s="132"/>
    </row>
    <row r="80" spans="2:52" ht="9" customHeight="1" x14ac:dyDescent="0.15">
      <c r="B80" s="732"/>
      <c r="C80" s="733"/>
      <c r="D80" s="733"/>
      <c r="E80" s="733"/>
      <c r="F80" s="733"/>
      <c r="G80" s="733"/>
      <c r="H80" s="733"/>
      <c r="I80" s="733"/>
      <c r="J80" s="734"/>
      <c r="K80" s="858"/>
      <c r="L80" s="859"/>
      <c r="M80" s="859"/>
      <c r="N80" s="859"/>
      <c r="O80" s="859"/>
      <c r="P80" s="859"/>
      <c r="Q80" s="859"/>
      <c r="R80" s="859"/>
      <c r="S80" s="858"/>
      <c r="T80" s="859"/>
      <c r="U80" s="859"/>
      <c r="V80" s="859"/>
      <c r="W80" s="859"/>
      <c r="X80" s="859"/>
      <c r="Y80" s="859"/>
      <c r="Z80" s="859"/>
      <c r="AA80" s="858"/>
      <c r="AB80" s="859"/>
      <c r="AC80" s="859"/>
      <c r="AD80" s="859"/>
      <c r="AE80" s="859"/>
      <c r="AF80" s="859"/>
      <c r="AG80" s="859"/>
      <c r="AH80" s="859"/>
      <c r="AI80" s="858"/>
      <c r="AJ80" s="859"/>
      <c r="AK80" s="859"/>
      <c r="AL80" s="859"/>
      <c r="AM80" s="859"/>
      <c r="AN80" s="859"/>
      <c r="AO80" s="859"/>
      <c r="AP80" s="859"/>
      <c r="AQ80" s="859"/>
      <c r="AR80" s="863"/>
      <c r="AS80" s="864"/>
      <c r="AT80" s="864"/>
      <c r="AU80" s="864"/>
      <c r="AV80" s="864"/>
      <c r="AW80" s="864"/>
      <c r="AX80" s="864"/>
      <c r="AY80" s="865"/>
      <c r="AZ80" s="132"/>
    </row>
    <row r="81" spans="2:52" ht="9" customHeight="1" x14ac:dyDescent="0.15">
      <c r="B81" s="866">
        <v>2024</v>
      </c>
      <c r="C81" s="755"/>
      <c r="D81" s="755"/>
      <c r="E81" s="751" t="s">
        <v>309</v>
      </c>
      <c r="F81" s="751"/>
      <c r="G81" s="751">
        <v>1</v>
      </c>
      <c r="H81" s="755"/>
      <c r="I81" s="751" t="s">
        <v>400</v>
      </c>
      <c r="J81" s="757"/>
      <c r="K81" s="851"/>
      <c r="L81" s="852"/>
      <c r="M81" s="852"/>
      <c r="N81" s="852"/>
      <c r="O81" s="852"/>
      <c r="P81" s="852"/>
      <c r="Q81" s="852"/>
      <c r="R81" s="852"/>
      <c r="S81" s="851"/>
      <c r="T81" s="852"/>
      <c r="U81" s="852"/>
      <c r="V81" s="852"/>
      <c r="W81" s="852"/>
      <c r="X81" s="852"/>
      <c r="Y81" s="852"/>
      <c r="Z81" s="852"/>
      <c r="AA81" s="851"/>
      <c r="AB81" s="852"/>
      <c r="AC81" s="852"/>
      <c r="AD81" s="852"/>
      <c r="AE81" s="852"/>
      <c r="AF81" s="852"/>
      <c r="AG81" s="852"/>
      <c r="AH81" s="852"/>
      <c r="AI81" s="851"/>
      <c r="AJ81" s="852"/>
      <c r="AK81" s="852"/>
      <c r="AL81" s="852"/>
      <c r="AM81" s="852"/>
      <c r="AN81" s="852"/>
      <c r="AO81" s="852"/>
      <c r="AP81" s="852"/>
      <c r="AQ81" s="852"/>
      <c r="AR81" s="853">
        <f>K81+S81+AA81-AI81</f>
        <v>0</v>
      </c>
      <c r="AS81" s="854"/>
      <c r="AT81" s="854"/>
      <c r="AU81" s="854"/>
      <c r="AV81" s="854"/>
      <c r="AW81" s="854"/>
      <c r="AX81" s="854"/>
      <c r="AY81" s="855"/>
      <c r="AZ81" s="132"/>
    </row>
    <row r="82" spans="2:52" ht="9" customHeight="1" x14ac:dyDescent="0.15">
      <c r="B82" s="867"/>
      <c r="C82" s="756"/>
      <c r="D82" s="756"/>
      <c r="E82" s="868"/>
      <c r="F82" s="868"/>
      <c r="G82" s="756"/>
      <c r="H82" s="756"/>
      <c r="I82" s="868"/>
      <c r="J82" s="758"/>
      <c r="K82" s="851"/>
      <c r="L82" s="852"/>
      <c r="M82" s="852"/>
      <c r="N82" s="852"/>
      <c r="O82" s="852"/>
      <c r="P82" s="852"/>
      <c r="Q82" s="852"/>
      <c r="R82" s="852"/>
      <c r="S82" s="851"/>
      <c r="T82" s="852"/>
      <c r="U82" s="852"/>
      <c r="V82" s="852"/>
      <c r="W82" s="852"/>
      <c r="X82" s="852"/>
      <c r="Y82" s="852"/>
      <c r="Z82" s="852"/>
      <c r="AA82" s="851"/>
      <c r="AB82" s="852"/>
      <c r="AC82" s="852"/>
      <c r="AD82" s="852"/>
      <c r="AE82" s="852"/>
      <c r="AF82" s="852"/>
      <c r="AG82" s="852"/>
      <c r="AH82" s="852"/>
      <c r="AI82" s="851"/>
      <c r="AJ82" s="852"/>
      <c r="AK82" s="852"/>
      <c r="AL82" s="852"/>
      <c r="AM82" s="852"/>
      <c r="AN82" s="852"/>
      <c r="AO82" s="852"/>
      <c r="AP82" s="852"/>
      <c r="AQ82" s="852"/>
      <c r="AR82" s="853"/>
      <c r="AS82" s="854"/>
      <c r="AT82" s="854"/>
      <c r="AU82" s="854"/>
      <c r="AV82" s="854"/>
      <c r="AW82" s="854"/>
      <c r="AX82" s="854"/>
      <c r="AY82" s="855"/>
      <c r="AZ82" s="132"/>
    </row>
    <row r="83" spans="2:52" ht="9" customHeight="1" x14ac:dyDescent="0.15">
      <c r="B83" s="741" t="s">
        <v>311</v>
      </c>
      <c r="C83" s="742"/>
      <c r="D83" s="742"/>
      <c r="E83" s="742"/>
      <c r="F83" s="742"/>
      <c r="G83" s="742"/>
      <c r="H83" s="742"/>
      <c r="I83" s="742"/>
      <c r="J83" s="743"/>
      <c r="K83" s="869"/>
      <c r="L83" s="861"/>
      <c r="M83" s="861"/>
      <c r="N83" s="861"/>
      <c r="O83" s="861"/>
      <c r="P83" s="861"/>
      <c r="Q83" s="861"/>
      <c r="R83" s="861"/>
      <c r="S83" s="869"/>
      <c r="T83" s="861"/>
      <c r="U83" s="861"/>
      <c r="V83" s="861"/>
      <c r="W83" s="861"/>
      <c r="X83" s="861"/>
      <c r="Y83" s="861"/>
      <c r="Z83" s="861"/>
      <c r="AA83" s="869"/>
      <c r="AB83" s="861"/>
      <c r="AC83" s="861"/>
      <c r="AD83" s="861"/>
      <c r="AE83" s="861"/>
      <c r="AF83" s="861"/>
      <c r="AG83" s="861"/>
      <c r="AH83" s="861"/>
      <c r="AI83" s="869"/>
      <c r="AJ83" s="861"/>
      <c r="AK83" s="861"/>
      <c r="AL83" s="861"/>
      <c r="AM83" s="861"/>
      <c r="AN83" s="861"/>
      <c r="AO83" s="861"/>
      <c r="AP83" s="861"/>
      <c r="AQ83" s="861"/>
      <c r="AR83" s="860"/>
      <c r="AS83" s="861"/>
      <c r="AT83" s="861"/>
      <c r="AU83" s="861"/>
      <c r="AV83" s="861"/>
      <c r="AW83" s="861"/>
      <c r="AX83" s="861"/>
      <c r="AY83" s="862"/>
      <c r="AZ83" s="132"/>
    </row>
    <row r="84" spans="2:52" ht="9" customHeight="1" thickBot="1" x14ac:dyDescent="0.2">
      <c r="B84" s="732"/>
      <c r="C84" s="733"/>
      <c r="D84" s="733"/>
      <c r="E84" s="733"/>
      <c r="F84" s="733"/>
      <c r="G84" s="733"/>
      <c r="H84" s="733"/>
      <c r="I84" s="733"/>
      <c r="J84" s="734"/>
      <c r="K84" s="870"/>
      <c r="L84" s="864"/>
      <c r="M84" s="864"/>
      <c r="N84" s="864"/>
      <c r="O84" s="864"/>
      <c r="P84" s="864"/>
      <c r="Q84" s="864"/>
      <c r="R84" s="864"/>
      <c r="S84" s="870"/>
      <c r="T84" s="864"/>
      <c r="U84" s="864"/>
      <c r="V84" s="864"/>
      <c r="W84" s="864"/>
      <c r="X84" s="864"/>
      <c r="Y84" s="864"/>
      <c r="Z84" s="864"/>
      <c r="AA84" s="870"/>
      <c r="AB84" s="864"/>
      <c r="AC84" s="864"/>
      <c r="AD84" s="864"/>
      <c r="AE84" s="864"/>
      <c r="AF84" s="864"/>
      <c r="AG84" s="864"/>
      <c r="AH84" s="864"/>
      <c r="AI84" s="870"/>
      <c r="AJ84" s="864"/>
      <c r="AK84" s="864"/>
      <c r="AL84" s="864"/>
      <c r="AM84" s="864"/>
      <c r="AN84" s="864"/>
      <c r="AO84" s="864"/>
      <c r="AP84" s="864"/>
      <c r="AQ84" s="864"/>
      <c r="AR84" s="863"/>
      <c r="AS84" s="864"/>
      <c r="AT84" s="864"/>
      <c r="AU84" s="864"/>
      <c r="AV84" s="864"/>
      <c r="AW84" s="864"/>
      <c r="AX84" s="864"/>
      <c r="AY84" s="865"/>
      <c r="AZ84" s="132"/>
    </row>
    <row r="85" spans="2:52" ht="11.25" customHeight="1" x14ac:dyDescent="0.15">
      <c r="B85" s="900" t="s">
        <v>325</v>
      </c>
      <c r="C85" s="901"/>
      <c r="D85" s="901"/>
      <c r="E85" s="901"/>
      <c r="F85" s="901"/>
      <c r="G85" s="901"/>
      <c r="H85" s="901"/>
      <c r="I85" s="901"/>
      <c r="J85" s="902"/>
      <c r="K85" s="904">
        <f>K37+K41+K45+K49+K53+K57+K61+K65+K69+K73+K77+K81</f>
        <v>0</v>
      </c>
      <c r="L85" s="905"/>
      <c r="M85" s="905"/>
      <c r="N85" s="905"/>
      <c r="O85" s="905"/>
      <c r="P85" s="905"/>
      <c r="Q85" s="905"/>
      <c r="R85" s="905"/>
      <c r="S85" s="904">
        <f>S37+S41+S45+S49+S53+S57+S61+S65+S69+S73+S77+S81</f>
        <v>0</v>
      </c>
      <c r="T85" s="905"/>
      <c r="U85" s="905"/>
      <c r="V85" s="905"/>
      <c r="W85" s="905"/>
      <c r="X85" s="905"/>
      <c r="Y85" s="905"/>
      <c r="Z85" s="905"/>
      <c r="AA85" s="904">
        <f>AA37+AA41+AA45+AA49+AA53+AA57+AA61+AA65+AA69+AA73+AA77+AA81</f>
        <v>0</v>
      </c>
      <c r="AB85" s="905"/>
      <c r="AC85" s="905"/>
      <c r="AD85" s="905"/>
      <c r="AE85" s="905"/>
      <c r="AF85" s="905"/>
      <c r="AG85" s="905"/>
      <c r="AH85" s="905"/>
      <c r="AI85" s="904">
        <f>AI37+AI41+AI45+AI49+AI53+AI57+AI61+AI65+AI69+AI73+AI77+AI81</f>
        <v>0</v>
      </c>
      <c r="AJ85" s="905"/>
      <c r="AK85" s="905"/>
      <c r="AL85" s="905"/>
      <c r="AM85" s="905"/>
      <c r="AN85" s="905"/>
      <c r="AO85" s="905"/>
      <c r="AP85" s="905"/>
      <c r="AQ85" s="907"/>
      <c r="AR85" s="911">
        <f>AR37+AR41+AR45+AR49+AR53+AR57+AR61+AR65+AR69+AR73+AR77+AR81</f>
        <v>0</v>
      </c>
      <c r="AS85" s="905"/>
      <c r="AT85" s="905"/>
      <c r="AU85" s="905"/>
      <c r="AV85" s="905"/>
      <c r="AW85" s="905"/>
      <c r="AX85" s="905"/>
      <c r="AY85" s="907"/>
    </row>
    <row r="86" spans="2:52" ht="11.25" customHeight="1" x14ac:dyDescent="0.15">
      <c r="B86" s="903"/>
      <c r="C86" s="779"/>
      <c r="D86" s="779"/>
      <c r="E86" s="779"/>
      <c r="F86" s="779"/>
      <c r="G86" s="779"/>
      <c r="H86" s="779"/>
      <c r="I86" s="779"/>
      <c r="J86" s="780"/>
      <c r="K86" s="906"/>
      <c r="L86" s="854"/>
      <c r="M86" s="854"/>
      <c r="N86" s="854"/>
      <c r="O86" s="854"/>
      <c r="P86" s="854"/>
      <c r="Q86" s="854"/>
      <c r="R86" s="854"/>
      <c r="S86" s="906"/>
      <c r="T86" s="854"/>
      <c r="U86" s="854"/>
      <c r="V86" s="854"/>
      <c r="W86" s="854"/>
      <c r="X86" s="854"/>
      <c r="Y86" s="854"/>
      <c r="Z86" s="854"/>
      <c r="AA86" s="906"/>
      <c r="AB86" s="854"/>
      <c r="AC86" s="854"/>
      <c r="AD86" s="854"/>
      <c r="AE86" s="854"/>
      <c r="AF86" s="854"/>
      <c r="AG86" s="854"/>
      <c r="AH86" s="854"/>
      <c r="AI86" s="908"/>
      <c r="AJ86" s="909"/>
      <c r="AK86" s="909"/>
      <c r="AL86" s="909"/>
      <c r="AM86" s="909"/>
      <c r="AN86" s="909"/>
      <c r="AO86" s="909"/>
      <c r="AP86" s="909"/>
      <c r="AQ86" s="910"/>
      <c r="AR86" s="853"/>
      <c r="AS86" s="912"/>
      <c r="AT86" s="912"/>
      <c r="AU86" s="912"/>
      <c r="AV86" s="912"/>
      <c r="AW86" s="912"/>
      <c r="AX86" s="912"/>
      <c r="AY86" s="855"/>
    </row>
    <row r="87" spans="2:52" ht="9" customHeight="1" x14ac:dyDescent="0.15">
      <c r="B87" s="886" t="s">
        <v>311</v>
      </c>
      <c r="C87" s="887"/>
      <c r="D87" s="887"/>
      <c r="E87" s="887"/>
      <c r="F87" s="887"/>
      <c r="G87" s="887"/>
      <c r="H87" s="887"/>
      <c r="I87" s="887"/>
      <c r="J87" s="888"/>
      <c r="K87" s="892"/>
      <c r="L87" s="893"/>
      <c r="M87" s="893"/>
      <c r="N87" s="893"/>
      <c r="O87" s="893"/>
      <c r="P87" s="893"/>
      <c r="Q87" s="893"/>
      <c r="R87" s="893"/>
      <c r="S87" s="892"/>
      <c r="T87" s="893"/>
      <c r="U87" s="893"/>
      <c r="V87" s="893"/>
      <c r="W87" s="893"/>
      <c r="X87" s="893"/>
      <c r="Y87" s="893"/>
      <c r="Z87" s="893"/>
      <c r="AA87" s="892"/>
      <c r="AB87" s="893"/>
      <c r="AC87" s="893"/>
      <c r="AD87" s="893"/>
      <c r="AE87" s="893"/>
      <c r="AF87" s="893"/>
      <c r="AG87" s="893"/>
      <c r="AH87" s="893"/>
      <c r="AI87" s="892"/>
      <c r="AJ87" s="893"/>
      <c r="AK87" s="893"/>
      <c r="AL87" s="893"/>
      <c r="AM87" s="893"/>
      <c r="AN87" s="893"/>
      <c r="AO87" s="893"/>
      <c r="AP87" s="893"/>
      <c r="AQ87" s="893"/>
      <c r="AR87" s="896"/>
      <c r="AS87" s="893"/>
      <c r="AT87" s="893"/>
      <c r="AU87" s="893"/>
      <c r="AV87" s="893"/>
      <c r="AW87" s="893"/>
      <c r="AX87" s="893"/>
      <c r="AY87" s="897"/>
    </row>
    <row r="88" spans="2:52" ht="9" customHeight="1" thickBot="1" x14ac:dyDescent="0.2">
      <c r="B88" s="889"/>
      <c r="C88" s="890"/>
      <c r="D88" s="890"/>
      <c r="E88" s="890"/>
      <c r="F88" s="890"/>
      <c r="G88" s="890"/>
      <c r="H88" s="890"/>
      <c r="I88" s="890"/>
      <c r="J88" s="891"/>
      <c r="K88" s="894"/>
      <c r="L88" s="895"/>
      <c r="M88" s="895"/>
      <c r="N88" s="895"/>
      <c r="O88" s="895"/>
      <c r="P88" s="895"/>
      <c r="Q88" s="895"/>
      <c r="R88" s="895"/>
      <c r="S88" s="894"/>
      <c r="T88" s="895"/>
      <c r="U88" s="895"/>
      <c r="V88" s="895"/>
      <c r="W88" s="895"/>
      <c r="X88" s="895"/>
      <c r="Y88" s="895"/>
      <c r="Z88" s="895"/>
      <c r="AA88" s="894"/>
      <c r="AB88" s="895"/>
      <c r="AC88" s="895"/>
      <c r="AD88" s="895"/>
      <c r="AE88" s="895"/>
      <c r="AF88" s="895"/>
      <c r="AG88" s="895"/>
      <c r="AH88" s="895"/>
      <c r="AI88" s="894"/>
      <c r="AJ88" s="895"/>
      <c r="AK88" s="895"/>
      <c r="AL88" s="895"/>
      <c r="AM88" s="895"/>
      <c r="AN88" s="895"/>
      <c r="AO88" s="895"/>
      <c r="AP88" s="895"/>
      <c r="AQ88" s="895"/>
      <c r="AR88" s="898"/>
      <c r="AS88" s="895"/>
      <c r="AT88" s="895"/>
      <c r="AU88" s="895"/>
      <c r="AV88" s="895"/>
      <c r="AW88" s="895"/>
      <c r="AX88" s="895"/>
      <c r="AY88" s="899"/>
    </row>
    <row r="89" spans="2:52" ht="7.5" customHeight="1" x14ac:dyDescent="0.15"/>
    <row r="90" spans="2:52" ht="12" customHeight="1" x14ac:dyDescent="0.15">
      <c r="C90" s="127" t="s">
        <v>326</v>
      </c>
      <c r="D90" s="127"/>
      <c r="E90" s="127"/>
      <c r="F90" s="127"/>
      <c r="G90" s="127"/>
      <c r="H90" s="127"/>
      <c r="I90" s="127"/>
      <c r="AJ90" s="790" t="s">
        <v>353</v>
      </c>
      <c r="AK90" s="774"/>
      <c r="AL90" s="774"/>
      <c r="AM90" s="774"/>
      <c r="AN90" s="774"/>
      <c r="AO90" s="774"/>
      <c r="AP90" s="774"/>
      <c r="AQ90" s="775"/>
      <c r="AR90" s="794">
        <f>ROUNDDOWN(AR85,-4)/10000</f>
        <v>0</v>
      </c>
      <c r="AS90" s="795"/>
      <c r="AT90" s="795"/>
      <c r="AU90" s="795"/>
      <c r="AV90" s="795"/>
      <c r="AW90" s="795"/>
      <c r="AX90" s="795"/>
      <c r="AY90" s="796"/>
    </row>
    <row r="91" spans="2:52" ht="11.25" customHeight="1" x14ac:dyDescent="0.15">
      <c r="C91" s="127" t="s">
        <v>327</v>
      </c>
      <c r="D91" s="127"/>
      <c r="E91" s="127" t="s">
        <v>328</v>
      </c>
      <c r="F91" s="127"/>
      <c r="G91" s="127"/>
      <c r="H91" s="127"/>
      <c r="I91" s="127"/>
      <c r="AJ91" s="791"/>
      <c r="AK91" s="708"/>
      <c r="AL91" s="708"/>
      <c r="AM91" s="708"/>
      <c r="AN91" s="708"/>
      <c r="AO91" s="708"/>
      <c r="AP91" s="708"/>
      <c r="AQ91" s="777"/>
      <c r="AR91" s="797"/>
      <c r="AS91" s="798"/>
      <c r="AT91" s="798"/>
      <c r="AU91" s="798"/>
      <c r="AV91" s="798"/>
      <c r="AW91" s="798"/>
      <c r="AX91" s="798"/>
      <c r="AY91" s="799"/>
    </row>
    <row r="92" spans="2:52" ht="11.25" customHeight="1" x14ac:dyDescent="0.15">
      <c r="C92" s="127" t="s">
        <v>329</v>
      </c>
      <c r="D92" s="127"/>
      <c r="E92" s="127" t="s">
        <v>330</v>
      </c>
      <c r="F92" s="127"/>
      <c r="G92" s="127"/>
      <c r="H92" s="127"/>
      <c r="I92" s="127"/>
      <c r="AG92" s="122" t="s">
        <v>331</v>
      </c>
      <c r="AJ92" s="792"/>
      <c r="AK92" s="709"/>
      <c r="AL92" s="709"/>
      <c r="AM92" s="709"/>
      <c r="AN92" s="709"/>
      <c r="AO92" s="709"/>
      <c r="AP92" s="709"/>
      <c r="AQ92" s="793"/>
      <c r="AR92" s="800"/>
      <c r="AS92" s="801"/>
      <c r="AT92" s="801"/>
      <c r="AU92" s="801"/>
      <c r="AV92" s="801"/>
      <c r="AW92" s="801"/>
      <c r="AX92" s="801"/>
      <c r="AY92" s="802"/>
    </row>
    <row r="93" spans="2:52" ht="11.25" customHeight="1" x14ac:dyDescent="0.15">
      <c r="C93" s="127" t="s">
        <v>332</v>
      </c>
      <c r="D93" s="127"/>
      <c r="E93" s="127" t="s">
        <v>333</v>
      </c>
      <c r="F93" s="127"/>
      <c r="G93" s="127"/>
      <c r="H93" s="127"/>
      <c r="I93" s="127"/>
      <c r="AI93" s="122" t="s">
        <v>331</v>
      </c>
      <c r="AJ93" s="803" t="s">
        <v>311</v>
      </c>
      <c r="AK93" s="804"/>
      <c r="AL93" s="804"/>
      <c r="AM93" s="804"/>
      <c r="AN93" s="804"/>
      <c r="AO93" s="804"/>
      <c r="AP93" s="804"/>
      <c r="AQ93" s="804"/>
      <c r="AR93" s="871"/>
      <c r="AS93" s="872"/>
      <c r="AT93" s="872"/>
      <c r="AU93" s="872"/>
      <c r="AV93" s="872"/>
      <c r="AW93" s="872"/>
      <c r="AX93" s="872"/>
      <c r="AY93" s="873"/>
    </row>
    <row r="94" spans="2:52" ht="11.25" customHeight="1" x14ac:dyDescent="0.15">
      <c r="C94" s="127" t="s">
        <v>334</v>
      </c>
      <c r="D94" s="127"/>
      <c r="E94" s="127" t="s">
        <v>335</v>
      </c>
      <c r="F94" s="127"/>
      <c r="G94" s="127"/>
      <c r="H94" s="127"/>
      <c r="I94" s="127"/>
      <c r="AJ94" s="803"/>
      <c r="AK94" s="804"/>
      <c r="AL94" s="804"/>
      <c r="AM94" s="804"/>
      <c r="AN94" s="804"/>
      <c r="AO94" s="804"/>
      <c r="AP94" s="804"/>
      <c r="AQ94" s="804"/>
      <c r="AR94" s="871"/>
      <c r="AS94" s="872"/>
      <c r="AT94" s="872"/>
      <c r="AU94" s="872"/>
      <c r="AV94" s="872"/>
      <c r="AW94" s="872"/>
      <c r="AX94" s="872"/>
      <c r="AY94" s="873"/>
    </row>
    <row r="95" spans="2:52" ht="11.25" customHeight="1" x14ac:dyDescent="0.15">
      <c r="C95" s="127" t="s">
        <v>336</v>
      </c>
      <c r="D95" s="127"/>
      <c r="E95" s="127" t="s">
        <v>337</v>
      </c>
      <c r="F95" s="127"/>
      <c r="G95" s="127"/>
      <c r="H95" s="127"/>
      <c r="I95" s="127"/>
      <c r="AJ95" s="805"/>
      <c r="AK95" s="806"/>
      <c r="AL95" s="806"/>
      <c r="AM95" s="806"/>
      <c r="AN95" s="806"/>
      <c r="AO95" s="806"/>
      <c r="AP95" s="806"/>
      <c r="AQ95" s="806"/>
      <c r="AR95" s="874"/>
      <c r="AS95" s="875"/>
      <c r="AT95" s="875"/>
      <c r="AU95" s="875"/>
      <c r="AV95" s="875"/>
      <c r="AW95" s="875"/>
      <c r="AX95" s="875"/>
      <c r="AY95" s="876"/>
    </row>
    <row r="96" spans="2:52" ht="11.25" customHeight="1" x14ac:dyDescent="0.15">
      <c r="C96" s="127" t="s">
        <v>338</v>
      </c>
      <c r="D96" s="127"/>
      <c r="E96" s="127" t="s">
        <v>339</v>
      </c>
      <c r="F96" s="127"/>
      <c r="G96" s="127"/>
      <c r="H96" s="127"/>
      <c r="I96" s="127"/>
    </row>
    <row r="97" spans="3:9" ht="11.25" customHeight="1" x14ac:dyDescent="0.15">
      <c r="C97" s="127" t="s">
        <v>340</v>
      </c>
      <c r="D97" s="127"/>
      <c r="E97" s="127" t="s">
        <v>341</v>
      </c>
      <c r="F97" s="127"/>
      <c r="G97" s="127"/>
      <c r="H97" s="127"/>
      <c r="I97" s="127"/>
    </row>
    <row r="98" spans="3:9" ht="11.25" customHeight="1" x14ac:dyDescent="0.15">
      <c r="C98" s="127"/>
      <c r="D98" s="127"/>
      <c r="E98" s="127" t="s">
        <v>342</v>
      </c>
      <c r="F98" s="127"/>
      <c r="G98" s="127"/>
      <c r="H98" s="127"/>
      <c r="I98" s="127"/>
    </row>
    <row r="99" spans="3:9" ht="11.25" customHeight="1" x14ac:dyDescent="0.15">
      <c r="C99" s="127" t="s">
        <v>343</v>
      </c>
      <c r="D99" s="127"/>
      <c r="E99" s="127"/>
      <c r="F99" s="127"/>
      <c r="G99" s="127"/>
      <c r="H99" s="127"/>
      <c r="I99" s="127"/>
    </row>
    <row r="100" spans="3:9" ht="11.25" customHeight="1" x14ac:dyDescent="0.15">
      <c r="C100" s="127" t="s">
        <v>344</v>
      </c>
      <c r="D100" s="127"/>
      <c r="E100" s="127"/>
      <c r="F100" s="127"/>
      <c r="G100" s="127"/>
      <c r="H100" s="127"/>
      <c r="I100" s="127"/>
    </row>
    <row r="101" spans="3:9" ht="11.25" customHeight="1" x14ac:dyDescent="0.15">
      <c r="C101" s="127" t="s">
        <v>345</v>
      </c>
      <c r="D101" s="127"/>
      <c r="E101" s="127"/>
      <c r="F101" s="127"/>
      <c r="G101" s="127"/>
      <c r="H101" s="127"/>
      <c r="I101" s="127"/>
    </row>
    <row r="102" spans="3:9" ht="11.25" customHeight="1" x14ac:dyDescent="0.15">
      <c r="C102" s="127" t="s">
        <v>346</v>
      </c>
      <c r="D102" s="127"/>
      <c r="E102" s="127"/>
      <c r="F102" s="127"/>
      <c r="G102" s="127"/>
      <c r="H102" s="127"/>
      <c r="I102" s="127"/>
    </row>
  </sheetData>
  <sheetProtection algorithmName="SHA-512" hashValue="qSVye79HjDZubn7OnW4FenbYVeX76l0oEKPYBCpb0iIQv2ZV8oJLhyvgRMB5gO7dGYFn9H8TX4cvNYkfKRMFBw==" saltValue="8doFM334qKcPHdKdJgTndA==" spinCount="100000" sheet="1" objects="1" scenarios="1"/>
  <mergeCells count="226">
    <mergeCell ref="AJ90:AQ92"/>
    <mergeCell ref="AR90:AY92"/>
    <mergeCell ref="AJ93:AQ95"/>
    <mergeCell ref="AR93:AY95"/>
    <mergeCell ref="D11:AW12"/>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 ref="B83:J84"/>
    <mergeCell ref="K83:R84"/>
    <mergeCell ref="S83:Z84"/>
    <mergeCell ref="AA83:AH84"/>
    <mergeCell ref="AI83:AQ84"/>
    <mergeCell ref="AR83:AY84"/>
    <mergeCell ref="B81:D82"/>
    <mergeCell ref="E81:F82"/>
    <mergeCell ref="G81:H82"/>
    <mergeCell ref="I81:J82"/>
    <mergeCell ref="K81:R82"/>
    <mergeCell ref="S81:Z82"/>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B32:J36"/>
    <mergeCell ref="K32:R36"/>
    <mergeCell ref="S32:Z36"/>
    <mergeCell ref="AA32:AH36"/>
    <mergeCell ref="AI32:AQ36"/>
    <mergeCell ref="AR32:AY36"/>
    <mergeCell ref="Y27:AV28"/>
    <mergeCell ref="G27:U28"/>
    <mergeCell ref="G29:U30"/>
    <mergeCell ref="D13:AV14"/>
    <mergeCell ref="D15:AV16"/>
    <mergeCell ref="D17:AV18"/>
    <mergeCell ref="D19:AV20"/>
    <mergeCell ref="D21:AY22"/>
    <mergeCell ref="B23:AY26"/>
    <mergeCell ref="B1:E2"/>
    <mergeCell ref="B6:E9"/>
    <mergeCell ref="F6:V9"/>
    <mergeCell ref="W6:Z9"/>
    <mergeCell ref="AA6:AQ9"/>
    <mergeCell ref="F1:I2"/>
    <mergeCell ref="AN3:AT4"/>
    <mergeCell ref="AU3:AY4"/>
    <mergeCell ref="AQ1:AY2"/>
  </mergeCells>
  <phoneticPr fontId="1"/>
  <conditionalFormatting sqref="K37:AQ38 K41:AQ42 K45:AQ46 K49:AQ50 K53:AQ54 K57:AQ58 K61:AQ62 K65:AQ66 K69:AQ70 K73:AQ74 K77:AQ78 K81:AQ82">
    <cfRule type="containsBlanks" dxfId="120" priority="4">
      <formula>LEN(TRIM(K37))=0</formula>
    </cfRule>
  </conditionalFormatting>
  <conditionalFormatting sqref="AG29:AP30">
    <cfRule type="notContainsBlanks" dxfId="119" priority="5">
      <formula>LEN(TRIM(AG29))&gt;0</formula>
    </cfRule>
  </conditionalFormatting>
  <conditionalFormatting sqref="G27:U30">
    <cfRule type="containsBlanks" dxfId="118" priority="2">
      <formula>LEN(TRIM(G27))=0</formula>
    </cfRule>
  </conditionalFormatting>
  <conditionalFormatting sqref="F6:V9 AA6:AQ9">
    <cfRule type="containsText" dxfId="117" priority="1" operator="containsText" text="自動表示">
      <formula>NOT(ISERROR(SEARCH("自動表示",F6)))</formula>
    </cfRule>
  </conditionalFormatting>
  <dataValidations count="3">
    <dataValidation imeMode="halfAlpha" allowBlank="1" showInputMessage="1" showErrorMessage="1" sqref="K37: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"国保,社会保険,老人保険,その他"</formula1>
    </dataValidation>
  </dataValidations>
  <printOptions horizontalCentered="1"/>
  <pageMargins left="0.39370078740157483" right="0.39370078740157483" top="0.39370078740157483" bottom="0.19685039370078741" header="0.31496062992125984" footer="0.31496062992125984"/>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sheetPr>
  <dimension ref="A1:AC31"/>
  <sheetViews>
    <sheetView showGridLines="0" zoomScaleNormal="100" zoomScaleSheetLayoutView="100" zoomScalePageLayoutView="96" workbookViewId="0">
      <pane xSplit="27" ySplit="1" topLeftCell="AB2" activePane="bottomRight" state="frozen"/>
      <selection activeCell="AD18" sqref="AD18"/>
      <selection pane="topRight" activeCell="AD18" sqref="AD18"/>
      <selection pane="bottomLeft" activeCell="AD18" sqref="AD18"/>
      <selection pane="bottomRight" activeCell="AD18" sqref="AD18"/>
    </sheetView>
  </sheetViews>
  <sheetFormatPr defaultColWidth="4" defaultRowHeight="21" customHeight="1" x14ac:dyDescent="0.15"/>
  <cols>
    <col min="1" max="16384" width="4" style="140"/>
  </cols>
  <sheetData>
    <row r="1" spans="1:29" ht="21" customHeight="1" thickBot="1" x14ac:dyDescent="0.2">
      <c r="A1" s="345" t="s">
        <v>224</v>
      </c>
      <c r="B1" s="346"/>
      <c r="C1" s="347" t="s">
        <v>225</v>
      </c>
      <c r="D1" s="348"/>
      <c r="E1" s="349" t="s">
        <v>226</v>
      </c>
      <c r="F1" s="350"/>
      <c r="G1" s="935" t="s">
        <v>277</v>
      </c>
      <c r="H1" s="936"/>
      <c r="L1" s="16"/>
      <c r="Z1" s="16"/>
      <c r="AA1" s="16" t="s">
        <v>396</v>
      </c>
    </row>
    <row r="2" spans="1:29" ht="24.95" customHeight="1" thickBot="1" x14ac:dyDescent="0.2">
      <c r="A2" s="141"/>
      <c r="B2" s="70"/>
      <c r="C2" s="142"/>
      <c r="D2" s="143"/>
      <c r="E2" s="141"/>
      <c r="F2" s="70"/>
      <c r="G2" s="63"/>
      <c r="H2" s="63"/>
      <c r="I2" s="144"/>
      <c r="J2" s="144"/>
      <c r="K2" s="144"/>
      <c r="L2" s="145"/>
      <c r="V2" s="146"/>
      <c r="W2" s="948" t="s">
        <v>196</v>
      </c>
      <c r="X2" s="949"/>
      <c r="Y2" s="950"/>
      <c r="Z2" s="178"/>
      <c r="AA2" s="947"/>
    </row>
    <row r="3" spans="1:29" ht="21" customHeight="1" x14ac:dyDescent="0.15">
      <c r="A3" s="147"/>
      <c r="B3" s="73" t="s">
        <v>374</v>
      </c>
      <c r="C3" s="73"/>
      <c r="D3" s="73"/>
      <c r="E3" s="73"/>
      <c r="F3" s="73"/>
      <c r="G3" s="73"/>
      <c r="H3" s="73"/>
      <c r="I3" s="73"/>
      <c r="J3" s="73"/>
      <c r="K3" s="73"/>
      <c r="L3" s="73"/>
      <c r="M3" s="147"/>
      <c r="N3" s="147"/>
      <c r="O3" s="147"/>
      <c r="P3" s="147"/>
      <c r="Q3" s="147"/>
      <c r="R3" s="147"/>
      <c r="S3" s="147"/>
      <c r="T3" s="147"/>
      <c r="U3" s="147"/>
      <c r="V3" s="147"/>
      <c r="W3" s="147"/>
      <c r="X3" s="147"/>
      <c r="Y3" s="147"/>
      <c r="Z3" s="147"/>
    </row>
    <row r="4" spans="1:29" ht="21" customHeight="1" thickBot="1" x14ac:dyDescent="0.2"/>
    <row r="5" spans="1:29" ht="21" customHeight="1" thickTop="1" x14ac:dyDescent="0.15">
      <c r="B5" s="937" t="str">
        <f>様式１候補者登録願!A7</f>
        <v>記入不要</v>
      </c>
      <c r="C5" s="938"/>
      <c r="D5" s="938"/>
      <c r="E5" s="939"/>
      <c r="F5" s="943" t="str">
        <f>IF(様式１候補者登録願!E8=0,"自動表示",様式１候補者登録願!E8)</f>
        <v>自動表示</v>
      </c>
      <c r="G5" s="943"/>
      <c r="H5" s="943"/>
      <c r="I5" s="943"/>
      <c r="J5" s="943"/>
      <c r="K5" s="943"/>
      <c r="L5" s="943"/>
      <c r="M5" s="944"/>
      <c r="N5" s="951" t="s">
        <v>260</v>
      </c>
      <c r="O5" s="952"/>
      <c r="P5" s="952"/>
      <c r="Q5" s="952"/>
      <c r="R5" s="955"/>
      <c r="S5" s="956"/>
      <c r="T5" s="956"/>
      <c r="U5" s="956"/>
      <c r="V5" s="956"/>
      <c r="W5" s="956"/>
      <c r="X5" s="956"/>
      <c r="Y5" s="957"/>
    </row>
    <row r="6" spans="1:29" ht="21" customHeight="1" thickBot="1" x14ac:dyDescent="0.2">
      <c r="B6" s="940"/>
      <c r="C6" s="941"/>
      <c r="D6" s="941"/>
      <c r="E6" s="942"/>
      <c r="F6" s="945"/>
      <c r="G6" s="945"/>
      <c r="H6" s="945"/>
      <c r="I6" s="945"/>
      <c r="J6" s="945"/>
      <c r="K6" s="945"/>
      <c r="L6" s="945"/>
      <c r="M6" s="946"/>
      <c r="N6" s="953"/>
      <c r="O6" s="954"/>
      <c r="P6" s="954"/>
      <c r="Q6" s="954"/>
      <c r="R6" s="958"/>
      <c r="S6" s="959"/>
      <c r="T6" s="959"/>
      <c r="U6" s="959"/>
      <c r="V6" s="959"/>
      <c r="W6" s="959"/>
      <c r="X6" s="959"/>
      <c r="Y6" s="960"/>
    </row>
    <row r="7" spans="1:29" ht="21" customHeight="1" thickTop="1" x14ac:dyDescent="0.15">
      <c r="B7" s="25"/>
      <c r="C7" s="25"/>
      <c r="D7" s="25"/>
      <c r="E7" s="25"/>
      <c r="F7" s="25"/>
      <c r="G7" s="25"/>
      <c r="H7" s="25"/>
      <c r="I7" s="25"/>
      <c r="J7" s="25"/>
      <c r="K7" s="25"/>
      <c r="L7" s="25"/>
    </row>
    <row r="8" spans="1:29" ht="21" customHeight="1" x14ac:dyDescent="0.15">
      <c r="B8" s="83" t="s">
        <v>393</v>
      </c>
      <c r="C8" s="148"/>
      <c r="D8" s="25"/>
      <c r="E8" s="25"/>
      <c r="F8" s="25"/>
      <c r="G8" s="25"/>
      <c r="H8" s="25"/>
      <c r="I8" s="25"/>
      <c r="J8" s="25"/>
      <c r="K8" s="25"/>
      <c r="L8" s="25"/>
    </row>
    <row r="9" spans="1:29" ht="21" customHeight="1" thickBot="1" x14ac:dyDescent="0.2">
      <c r="B9" s="25"/>
      <c r="C9" s="25"/>
      <c r="D9" s="25"/>
      <c r="E9" s="25"/>
      <c r="F9" s="25"/>
      <c r="G9" s="25"/>
      <c r="H9" s="25"/>
      <c r="I9" s="25"/>
      <c r="J9" s="25"/>
      <c r="K9" s="25"/>
      <c r="L9" s="25"/>
    </row>
    <row r="10" spans="1:29" ht="21" customHeight="1" thickBot="1" x14ac:dyDescent="0.2">
      <c r="B10" s="149" t="s">
        <v>33</v>
      </c>
      <c r="C10" s="150"/>
      <c r="D10" s="151"/>
      <c r="E10" s="150" t="s">
        <v>34</v>
      </c>
      <c r="F10" s="151"/>
      <c r="G10" s="151"/>
      <c r="H10" s="151"/>
      <c r="I10" s="151"/>
      <c r="J10" s="152"/>
      <c r="K10" s="153"/>
      <c r="L10" s="154"/>
      <c r="M10" s="155"/>
      <c r="N10" s="155"/>
      <c r="O10" s="155"/>
      <c r="P10" s="155"/>
      <c r="Q10" s="155"/>
      <c r="R10" s="155"/>
      <c r="S10" s="155"/>
      <c r="T10" s="155"/>
      <c r="U10" s="155"/>
      <c r="V10" s="155"/>
      <c r="W10" s="155"/>
      <c r="X10" s="156" t="s">
        <v>35</v>
      </c>
      <c r="Y10" s="153"/>
      <c r="Z10" s="157"/>
    </row>
    <row r="11" spans="1:29" ht="30.95" customHeight="1" thickBot="1" x14ac:dyDescent="0.2">
      <c r="B11" s="926" t="s">
        <v>36</v>
      </c>
      <c r="C11" s="924"/>
      <c r="D11" s="925"/>
      <c r="E11" s="918" t="s">
        <v>37</v>
      </c>
      <c r="F11" s="585"/>
      <c r="G11" s="585"/>
      <c r="H11" s="585"/>
      <c r="I11" s="585"/>
      <c r="J11" s="585"/>
      <c r="K11" s="585"/>
      <c r="L11" s="585"/>
      <c r="M11" s="585"/>
      <c r="N11" s="585"/>
      <c r="O11" s="585"/>
      <c r="P11" s="585"/>
      <c r="Q11" s="585"/>
      <c r="R11" s="585"/>
      <c r="S11" s="585"/>
      <c r="T11" s="585"/>
      <c r="U11" s="585"/>
      <c r="V11" s="585"/>
      <c r="W11" s="919"/>
      <c r="X11" s="913" t="s">
        <v>363</v>
      </c>
      <c r="Y11" s="914"/>
      <c r="Z11" s="915"/>
      <c r="AC11" s="140" t="str">
        <f>IF(X11="□","←□のままの場合は、受け付けません。","")</f>
        <v>←□のままの場合は、受け付けません。</v>
      </c>
    </row>
    <row r="12" spans="1:29" ht="30.95" customHeight="1" thickBot="1" x14ac:dyDescent="0.2">
      <c r="B12" s="916" t="s">
        <v>36</v>
      </c>
      <c r="C12" s="369"/>
      <c r="D12" s="917"/>
      <c r="E12" s="918" t="s">
        <v>38</v>
      </c>
      <c r="F12" s="585"/>
      <c r="G12" s="585"/>
      <c r="H12" s="585"/>
      <c r="I12" s="585"/>
      <c r="J12" s="585"/>
      <c r="K12" s="585"/>
      <c r="L12" s="585"/>
      <c r="M12" s="585"/>
      <c r="N12" s="585"/>
      <c r="O12" s="585"/>
      <c r="P12" s="585"/>
      <c r="Q12" s="585"/>
      <c r="R12" s="585"/>
      <c r="S12" s="585"/>
      <c r="T12" s="585"/>
      <c r="U12" s="585"/>
      <c r="V12" s="585"/>
      <c r="W12" s="919"/>
      <c r="X12" s="913" t="s">
        <v>363</v>
      </c>
      <c r="Y12" s="914"/>
      <c r="Z12" s="915"/>
      <c r="AC12" s="140" t="str">
        <f>IF(X12="□","←□のままの場合は、受け付けません。","")</f>
        <v>←□のままの場合は、受け付けません。</v>
      </c>
    </row>
    <row r="13" spans="1:29" ht="30.95" customHeight="1" thickBot="1" x14ac:dyDescent="0.2">
      <c r="B13" s="916" t="s">
        <v>36</v>
      </c>
      <c r="C13" s="369"/>
      <c r="D13" s="917"/>
      <c r="E13" s="918" t="s">
        <v>360</v>
      </c>
      <c r="F13" s="585"/>
      <c r="G13" s="585"/>
      <c r="H13" s="585"/>
      <c r="I13" s="585"/>
      <c r="J13" s="585"/>
      <c r="K13" s="585"/>
      <c r="L13" s="585"/>
      <c r="M13" s="585"/>
      <c r="N13" s="585"/>
      <c r="O13" s="585"/>
      <c r="P13" s="585"/>
      <c r="Q13" s="585"/>
      <c r="R13" s="585"/>
      <c r="S13" s="585"/>
      <c r="T13" s="585"/>
      <c r="U13" s="585"/>
      <c r="V13" s="585"/>
      <c r="W13" s="919"/>
      <c r="X13" s="913" t="s">
        <v>363</v>
      </c>
      <c r="Y13" s="914"/>
      <c r="Z13" s="915"/>
      <c r="AC13" s="140" t="str">
        <f>IF(X13="□","←□のままの場合は、受け付けません。","")</f>
        <v>←□のままの場合は、受け付けません。</v>
      </c>
    </row>
    <row r="14" spans="1:29" ht="21" customHeight="1" x14ac:dyDescent="0.15">
      <c r="B14" s="25"/>
      <c r="C14" s="25"/>
      <c r="D14" s="25"/>
      <c r="E14" s="25"/>
      <c r="F14" s="19"/>
      <c r="G14" s="19"/>
      <c r="H14" s="19"/>
      <c r="I14" s="19"/>
      <c r="J14" s="19"/>
      <c r="K14" s="19"/>
      <c r="L14" s="19"/>
      <c r="M14" s="158"/>
      <c r="N14" s="158"/>
      <c r="O14" s="158"/>
      <c r="P14" s="158"/>
      <c r="Q14" s="158"/>
      <c r="R14" s="158"/>
      <c r="S14" s="158"/>
      <c r="T14" s="158"/>
      <c r="Y14" s="19"/>
    </row>
    <row r="15" spans="1:29" ht="21" customHeight="1" x14ac:dyDescent="0.15">
      <c r="B15" s="159" t="s">
        <v>39</v>
      </c>
      <c r="C15" s="160"/>
      <c r="D15" s="160"/>
      <c r="E15" s="160"/>
      <c r="F15" s="160"/>
      <c r="G15" s="160"/>
      <c r="H15" s="160"/>
      <c r="I15" s="160"/>
      <c r="J15" s="160"/>
      <c r="K15" s="160"/>
      <c r="L15" s="160"/>
      <c r="M15" s="161"/>
      <c r="N15" s="161"/>
      <c r="O15" s="161"/>
      <c r="P15" s="161"/>
      <c r="Q15" s="161"/>
      <c r="R15" s="161"/>
      <c r="S15" s="161"/>
      <c r="T15" s="161"/>
      <c r="U15" s="161"/>
      <c r="V15" s="161"/>
      <c r="W15" s="161"/>
      <c r="X15" s="161"/>
      <c r="Y15" s="160"/>
      <c r="Z15" s="147"/>
    </row>
    <row r="16" spans="1:29" ht="21" customHeight="1" x14ac:dyDescent="0.15">
      <c r="B16" s="920" t="s">
        <v>394</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row>
    <row r="17" spans="1:29" ht="21" customHeight="1" x14ac:dyDescent="0.15">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row>
    <row r="18" spans="1:29" ht="21" customHeight="1" x14ac:dyDescent="0.15">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row>
    <row r="19" spans="1:29" ht="21" customHeight="1" thickBot="1" x14ac:dyDescent="0.2">
      <c r="B19" s="162" t="s">
        <v>40</v>
      </c>
      <c r="C19" s="162"/>
      <c r="D19" s="162"/>
      <c r="E19" s="162"/>
      <c r="F19" s="162"/>
      <c r="G19" s="162"/>
      <c r="H19" s="162"/>
      <c r="I19" s="162"/>
      <c r="J19" s="162"/>
      <c r="K19" s="162"/>
      <c r="L19" s="162"/>
      <c r="Y19" s="162"/>
    </row>
    <row r="20" spans="1:29" ht="21" customHeight="1" thickBot="1" x14ac:dyDescent="0.2">
      <c r="B20" s="926" t="s">
        <v>33</v>
      </c>
      <c r="C20" s="481"/>
      <c r="D20" s="482"/>
      <c r="E20" s="163" t="s">
        <v>41</v>
      </c>
      <c r="F20" s="163"/>
      <c r="G20" s="163"/>
      <c r="H20" s="163"/>
      <c r="I20" s="163"/>
      <c r="J20" s="164"/>
      <c r="K20" s="163"/>
      <c r="L20" s="164"/>
      <c r="M20" s="165"/>
      <c r="N20" s="165"/>
      <c r="O20" s="165"/>
      <c r="P20" s="165"/>
      <c r="Q20" s="165"/>
      <c r="R20" s="165"/>
      <c r="S20" s="165"/>
      <c r="T20" s="165"/>
      <c r="U20" s="165"/>
      <c r="V20" s="165"/>
      <c r="W20" s="165"/>
      <c r="X20" s="166"/>
      <c r="Y20" s="167" t="s">
        <v>35</v>
      </c>
      <c r="Z20" s="168"/>
    </row>
    <row r="21" spans="1:29" ht="30.95" customHeight="1" thickBot="1" x14ac:dyDescent="0.2">
      <c r="B21" s="926" t="s">
        <v>36</v>
      </c>
      <c r="C21" s="924"/>
      <c r="D21" s="925"/>
      <c r="E21" s="932" t="s">
        <v>375</v>
      </c>
      <c r="F21" s="585"/>
      <c r="G21" s="585"/>
      <c r="H21" s="585"/>
      <c r="I21" s="585"/>
      <c r="J21" s="585"/>
      <c r="K21" s="585"/>
      <c r="L21" s="585"/>
      <c r="M21" s="585"/>
      <c r="N21" s="585"/>
      <c r="O21" s="585"/>
      <c r="P21" s="585"/>
      <c r="Q21" s="585"/>
      <c r="R21" s="585"/>
      <c r="S21" s="585"/>
      <c r="T21" s="585"/>
      <c r="U21" s="585"/>
      <c r="V21" s="585"/>
      <c r="W21" s="919"/>
      <c r="X21" s="913" t="s">
        <v>363</v>
      </c>
      <c r="Y21" s="922"/>
      <c r="Z21" s="923"/>
      <c r="AC21" s="140" t="str">
        <f>IF(OR(X21="□",X21=""),"←期間内に提出ない場合は、受け付けません。","")</f>
        <v>←期間内に提出ない場合は、受け付けません。</v>
      </c>
    </row>
    <row r="22" spans="1:29" ht="30.95" customHeight="1" thickBot="1" x14ac:dyDescent="0.2">
      <c r="B22" s="926" t="s">
        <v>36</v>
      </c>
      <c r="C22" s="924"/>
      <c r="D22" s="925"/>
      <c r="E22" s="932" t="s">
        <v>267</v>
      </c>
      <c r="F22" s="585"/>
      <c r="G22" s="585"/>
      <c r="H22" s="585"/>
      <c r="I22" s="585"/>
      <c r="J22" s="585"/>
      <c r="K22" s="585"/>
      <c r="L22" s="585"/>
      <c r="M22" s="585"/>
      <c r="N22" s="585"/>
      <c r="O22" s="585"/>
      <c r="P22" s="585"/>
      <c r="Q22" s="585"/>
      <c r="R22" s="585"/>
      <c r="S22" s="585"/>
      <c r="T22" s="585"/>
      <c r="U22" s="585"/>
      <c r="V22" s="585"/>
      <c r="W22" s="919"/>
      <c r="X22" s="913" t="s">
        <v>363</v>
      </c>
      <c r="Y22" s="922"/>
      <c r="Z22" s="923"/>
      <c r="AC22" s="140" t="str">
        <f>IF(OR(X22="□",X22=""),"←期間内に提出ない場合は、受け付けません。","")</f>
        <v>←期間内に提出ない場合は、受け付けません。</v>
      </c>
    </row>
    <row r="23" spans="1:29" ht="30.95" customHeight="1" thickBot="1" x14ac:dyDescent="0.2">
      <c r="B23" s="926" t="s">
        <v>36</v>
      </c>
      <c r="C23" s="924"/>
      <c r="D23" s="925"/>
      <c r="E23" s="932" t="s">
        <v>263</v>
      </c>
      <c r="F23" s="585"/>
      <c r="G23" s="585"/>
      <c r="H23" s="585"/>
      <c r="I23" s="585"/>
      <c r="J23" s="585"/>
      <c r="K23" s="585"/>
      <c r="L23" s="585"/>
      <c r="M23" s="585"/>
      <c r="N23" s="585"/>
      <c r="O23" s="585"/>
      <c r="P23" s="585"/>
      <c r="Q23" s="585"/>
      <c r="R23" s="585"/>
      <c r="S23" s="585"/>
      <c r="T23" s="585"/>
      <c r="U23" s="585"/>
      <c r="V23" s="585"/>
      <c r="W23" s="919"/>
      <c r="X23" s="913" t="s">
        <v>363</v>
      </c>
      <c r="Y23" s="922"/>
      <c r="Z23" s="923"/>
      <c r="AC23" s="140" t="str">
        <f>IF(OR(X23="□",X23=""),"←期間内に提出ない場合は、受け付けません。","")</f>
        <v>←期間内に提出ない場合は、受け付けません。</v>
      </c>
    </row>
    <row r="24" spans="1:29" ht="60" customHeight="1" thickBot="1" x14ac:dyDescent="0.2">
      <c r="B24" s="175" t="s">
        <v>44</v>
      </c>
      <c r="C24" s="924"/>
      <c r="D24" s="925"/>
      <c r="E24" s="921" t="s">
        <v>401</v>
      </c>
      <c r="F24" s="585"/>
      <c r="G24" s="585"/>
      <c r="H24" s="585"/>
      <c r="I24" s="585"/>
      <c r="J24" s="585"/>
      <c r="K24" s="585"/>
      <c r="L24" s="585"/>
      <c r="M24" s="585"/>
      <c r="N24" s="585"/>
      <c r="O24" s="585"/>
      <c r="P24" s="585"/>
      <c r="Q24" s="585"/>
      <c r="R24" s="585"/>
      <c r="S24" s="585"/>
      <c r="T24" s="585"/>
      <c r="U24" s="585"/>
      <c r="V24" s="585"/>
      <c r="W24" s="919"/>
      <c r="X24" s="913" t="s">
        <v>363</v>
      </c>
      <c r="Y24" s="922"/>
      <c r="Z24" s="923"/>
      <c r="AC24" s="140" t="str">
        <f t="shared" ref="AC24:AC30" si="0">IF(OR(X24="□",X24=""),"←該当するにもかかわらず、□のままの場合は、受け付けません。","")</f>
        <v>←該当するにもかかわらず、□のままの場合は、受け付けません。</v>
      </c>
    </row>
    <row r="25" spans="1:29" ht="30.95" customHeight="1" thickBot="1" x14ac:dyDescent="0.2">
      <c r="A25" s="115"/>
      <c r="B25" s="175" t="s">
        <v>264</v>
      </c>
      <c r="C25" s="924"/>
      <c r="D25" s="925"/>
      <c r="E25" s="932" t="s">
        <v>42</v>
      </c>
      <c r="F25" s="585"/>
      <c r="G25" s="585"/>
      <c r="H25" s="585"/>
      <c r="I25" s="585"/>
      <c r="J25" s="585"/>
      <c r="K25" s="585"/>
      <c r="L25" s="585"/>
      <c r="M25" s="585"/>
      <c r="N25" s="585"/>
      <c r="O25" s="585"/>
      <c r="P25" s="585"/>
      <c r="Q25" s="585"/>
      <c r="R25" s="585"/>
      <c r="S25" s="585"/>
      <c r="T25" s="585"/>
      <c r="U25" s="585"/>
      <c r="V25" s="585"/>
      <c r="W25" s="919"/>
      <c r="X25" s="913" t="s">
        <v>363</v>
      </c>
      <c r="Y25" s="922"/>
      <c r="Z25" s="923"/>
      <c r="AC25" s="140" t="str">
        <f t="shared" si="0"/>
        <v>←該当するにもかかわらず、□のままの場合は、受け付けません。</v>
      </c>
    </row>
    <row r="26" spans="1:29" ht="60" customHeight="1" thickBot="1" x14ac:dyDescent="0.2">
      <c r="B26" s="175" t="s">
        <v>44</v>
      </c>
      <c r="C26" s="924"/>
      <c r="D26" s="925"/>
      <c r="E26" s="921" t="s">
        <v>261</v>
      </c>
      <c r="F26" s="585"/>
      <c r="G26" s="585"/>
      <c r="H26" s="585"/>
      <c r="I26" s="585"/>
      <c r="J26" s="585"/>
      <c r="K26" s="585"/>
      <c r="L26" s="585"/>
      <c r="M26" s="585"/>
      <c r="N26" s="585"/>
      <c r="O26" s="585"/>
      <c r="P26" s="585"/>
      <c r="Q26" s="585"/>
      <c r="R26" s="585"/>
      <c r="S26" s="585"/>
      <c r="T26" s="585"/>
      <c r="U26" s="585"/>
      <c r="V26" s="585"/>
      <c r="W26" s="919"/>
      <c r="X26" s="913" t="s">
        <v>363</v>
      </c>
      <c r="Y26" s="922"/>
      <c r="Z26" s="923"/>
      <c r="AC26" s="140" t="str">
        <f t="shared" si="0"/>
        <v>←該当するにもかかわらず、□のままの場合は、受け付けません。</v>
      </c>
    </row>
    <row r="27" spans="1:29" ht="30.95" customHeight="1" thickBot="1" x14ac:dyDescent="0.2">
      <c r="B27" s="926" t="s">
        <v>36</v>
      </c>
      <c r="C27" s="924"/>
      <c r="D27" s="925"/>
      <c r="E27" s="921" t="s">
        <v>262</v>
      </c>
      <c r="F27" s="585"/>
      <c r="G27" s="585"/>
      <c r="H27" s="585"/>
      <c r="I27" s="585"/>
      <c r="J27" s="585"/>
      <c r="K27" s="585"/>
      <c r="L27" s="585"/>
      <c r="M27" s="585"/>
      <c r="N27" s="585"/>
      <c r="O27" s="585"/>
      <c r="P27" s="585"/>
      <c r="Q27" s="585"/>
      <c r="R27" s="585"/>
      <c r="S27" s="585"/>
      <c r="T27" s="585"/>
      <c r="U27" s="585"/>
      <c r="V27" s="585"/>
      <c r="W27" s="919"/>
      <c r="X27" s="913" t="s">
        <v>363</v>
      </c>
      <c r="Y27" s="922"/>
      <c r="Z27" s="923"/>
      <c r="AC27" s="140" t="str">
        <f t="shared" si="0"/>
        <v>←該当するにもかかわらず、□のままの場合は、受け付けません。</v>
      </c>
    </row>
    <row r="28" spans="1:29" ht="62.1" customHeight="1" thickBot="1" x14ac:dyDescent="0.2">
      <c r="B28" s="933" t="s">
        <v>43</v>
      </c>
      <c r="C28" s="924"/>
      <c r="D28" s="925"/>
      <c r="E28" s="921" t="s">
        <v>265</v>
      </c>
      <c r="F28" s="961"/>
      <c r="G28" s="961"/>
      <c r="H28" s="961"/>
      <c r="I28" s="961"/>
      <c r="J28" s="961"/>
      <c r="K28" s="961"/>
      <c r="L28" s="961"/>
      <c r="M28" s="961"/>
      <c r="N28" s="961"/>
      <c r="O28" s="961"/>
      <c r="P28" s="961"/>
      <c r="Q28" s="961"/>
      <c r="R28" s="961"/>
      <c r="S28" s="961"/>
      <c r="T28" s="961"/>
      <c r="U28" s="961"/>
      <c r="V28" s="961"/>
      <c r="W28" s="962"/>
      <c r="X28" s="913" t="s">
        <v>363</v>
      </c>
      <c r="Y28" s="922"/>
      <c r="Z28" s="923"/>
      <c r="AC28" s="140" t="str">
        <f t="shared" si="0"/>
        <v>←該当するにもかかわらず、□のままの場合は、受け付けません。</v>
      </c>
    </row>
    <row r="29" spans="1:29" ht="62.1" customHeight="1" thickBot="1" x14ac:dyDescent="0.2">
      <c r="B29" s="933" t="s">
        <v>43</v>
      </c>
      <c r="C29" s="924"/>
      <c r="D29" s="925"/>
      <c r="E29" s="921" t="s">
        <v>266</v>
      </c>
      <c r="F29" s="961"/>
      <c r="G29" s="961"/>
      <c r="H29" s="961"/>
      <c r="I29" s="961"/>
      <c r="J29" s="961"/>
      <c r="K29" s="961"/>
      <c r="L29" s="961"/>
      <c r="M29" s="961"/>
      <c r="N29" s="961"/>
      <c r="O29" s="961"/>
      <c r="P29" s="961"/>
      <c r="Q29" s="961"/>
      <c r="R29" s="961"/>
      <c r="S29" s="961"/>
      <c r="T29" s="961"/>
      <c r="U29" s="961"/>
      <c r="V29" s="961"/>
      <c r="W29" s="962"/>
      <c r="X29" s="913" t="s">
        <v>363</v>
      </c>
      <c r="Y29" s="922"/>
      <c r="Z29" s="923"/>
      <c r="AC29" s="140" t="str">
        <f t="shared" si="0"/>
        <v>←該当するにもかかわらず、□のままの場合は、受け付けません。</v>
      </c>
    </row>
    <row r="30" spans="1:29" ht="30.95" customHeight="1" thickBot="1" x14ac:dyDescent="0.2">
      <c r="B30" s="934" t="s">
        <v>43</v>
      </c>
      <c r="C30" s="924"/>
      <c r="D30" s="925"/>
      <c r="E30" s="963" t="s">
        <v>347</v>
      </c>
      <c r="F30" s="585"/>
      <c r="G30" s="585"/>
      <c r="H30" s="585"/>
      <c r="I30" s="585"/>
      <c r="J30" s="585"/>
      <c r="K30" s="585"/>
      <c r="L30" s="585"/>
      <c r="M30" s="585"/>
      <c r="N30" s="585"/>
      <c r="O30" s="585"/>
      <c r="P30" s="585"/>
      <c r="Q30" s="585"/>
      <c r="R30" s="585"/>
      <c r="S30" s="585"/>
      <c r="T30" s="585"/>
      <c r="U30" s="585"/>
      <c r="V30" s="585"/>
      <c r="W30" s="919"/>
      <c r="X30" s="913" t="s">
        <v>363</v>
      </c>
      <c r="Y30" s="922"/>
      <c r="Z30" s="923"/>
      <c r="AC30" s="140" t="str">
        <f t="shared" si="0"/>
        <v>←該当するにもかかわらず、□のままの場合は、受け付けません。</v>
      </c>
    </row>
    <row r="31" spans="1:29" s="88" customFormat="1" ht="30.95" customHeight="1" thickBot="1" x14ac:dyDescent="0.2">
      <c r="B31" s="927" t="str">
        <f>IF(OR(X21="後日提出",X22="後日提出",X23="後日提出",X24="後日提出",X25="後日提出",X26="後日提出",X27="後日提出",X28="後日提出",X29="後日提出",X30="後日提出"),"【要回答】後日提出物の提出予定日→","")</f>
        <v/>
      </c>
      <c r="C31" s="928"/>
      <c r="D31" s="928"/>
      <c r="E31" s="928"/>
      <c r="F31" s="928"/>
      <c r="G31" s="928"/>
      <c r="H31" s="928"/>
      <c r="I31" s="928"/>
      <c r="J31" s="928"/>
      <c r="K31" s="928"/>
      <c r="L31" s="928"/>
      <c r="M31" s="929"/>
      <c r="N31" s="930"/>
      <c r="O31" s="930"/>
      <c r="P31" s="930"/>
      <c r="Q31" s="930"/>
      <c r="R31" s="930"/>
      <c r="S31" s="930"/>
      <c r="T31" s="930"/>
      <c r="U31" s="930"/>
      <c r="V31" s="930"/>
      <c r="W31" s="930"/>
      <c r="X31" s="930"/>
      <c r="Y31" s="930"/>
      <c r="Z31" s="931"/>
      <c r="AC31" s="88" t="str">
        <f>IF(B31="【要回答】後日提出物の提出予定日→","←記入がない場合は、受け付けません。","")</f>
        <v/>
      </c>
    </row>
  </sheetData>
  <sheetProtection algorithmName="SHA-512" hashValue="87kLN09ejeVlCC1wc65jK1v/HrTvKJfcwMnnCrmGp7OIoi78ggt4EJozLnKJszTj26iLd3sjbV+uvsWcgH+blw==" saltValue="uxCblNdIbbp+lRvFeyb+Eg==" spinCount="100000" sheet="1" objects="1" scenarios="1"/>
  <mergeCells count="53">
    <mergeCell ref="E29:W29"/>
    <mergeCell ref="E30:W30"/>
    <mergeCell ref="X30:Z30"/>
    <mergeCell ref="B23:D23"/>
    <mergeCell ref="B24:D24"/>
    <mergeCell ref="X28:Z28"/>
    <mergeCell ref="X26:Z26"/>
    <mergeCell ref="X27:Z27"/>
    <mergeCell ref="B27:D27"/>
    <mergeCell ref="B28:D28"/>
    <mergeCell ref="E26:W26"/>
    <mergeCell ref="E28:W28"/>
    <mergeCell ref="G1:H1"/>
    <mergeCell ref="B11:D11"/>
    <mergeCell ref="E11:W11"/>
    <mergeCell ref="X11:Z11"/>
    <mergeCell ref="A1:B1"/>
    <mergeCell ref="C1:D1"/>
    <mergeCell ref="E1:F1"/>
    <mergeCell ref="B5:E6"/>
    <mergeCell ref="F5:M6"/>
    <mergeCell ref="Z2:AA2"/>
    <mergeCell ref="W2:Y2"/>
    <mergeCell ref="N5:Q6"/>
    <mergeCell ref="R5:Y6"/>
    <mergeCell ref="B31:L31"/>
    <mergeCell ref="M31:Z31"/>
    <mergeCell ref="B13:D13"/>
    <mergeCell ref="E13:W13"/>
    <mergeCell ref="X13:Z13"/>
    <mergeCell ref="E21:W21"/>
    <mergeCell ref="E22:W22"/>
    <mergeCell ref="E23:W23"/>
    <mergeCell ref="E24:W24"/>
    <mergeCell ref="E25:W25"/>
    <mergeCell ref="X23:Z23"/>
    <mergeCell ref="X24:Z24"/>
    <mergeCell ref="X25:Z25"/>
    <mergeCell ref="B29:D29"/>
    <mergeCell ref="B30:D30"/>
    <mergeCell ref="X29:Z29"/>
    <mergeCell ref="X12:Z12"/>
    <mergeCell ref="B12:D12"/>
    <mergeCell ref="E12:W12"/>
    <mergeCell ref="B16:Z18"/>
    <mergeCell ref="E27:W27"/>
    <mergeCell ref="X21:Z21"/>
    <mergeCell ref="X22:Z22"/>
    <mergeCell ref="B25:D25"/>
    <mergeCell ref="B20:D20"/>
    <mergeCell ref="B26:D26"/>
    <mergeCell ref="B21:D21"/>
    <mergeCell ref="B22:D22"/>
  </mergeCells>
  <phoneticPr fontId="1"/>
  <conditionalFormatting sqref="X11:Z13">
    <cfRule type="containsText" dxfId="116" priority="11" operator="containsText" text="□">
      <formula>NOT(ISERROR(SEARCH("□",X11)))</formula>
    </cfRule>
  </conditionalFormatting>
  <conditionalFormatting sqref="X21:Z30">
    <cfRule type="containsBlanks" dxfId="115" priority="4">
      <formula>LEN(TRIM(X21))=0</formula>
    </cfRule>
    <cfRule type="containsText" dxfId="114" priority="9" operator="containsText" text="後日提出">
      <formula>NOT(ISERROR(SEARCH("後日提出",X21)))</formula>
    </cfRule>
    <cfRule type="containsText" dxfId="113" priority="10" operator="containsText" text="□">
      <formula>NOT(ISERROR(SEARCH("□",X21)))</formula>
    </cfRule>
  </conditionalFormatting>
  <conditionalFormatting sqref="F5:M6">
    <cfRule type="containsText" dxfId="112" priority="7" operator="containsText" text="自動表示">
      <formula>NOT(ISERROR(SEARCH("自動表示",F5)))</formula>
    </cfRule>
  </conditionalFormatting>
  <conditionalFormatting sqref="B31:L31">
    <cfRule type="containsText" dxfId="111" priority="3" operator="containsText" text="【要回答】後日提出物の提出予定日→">
      <formula>NOT(ISERROR(SEARCH("【要回答】後日提出物の提出予定日→",B31)))</formula>
    </cfRule>
  </conditionalFormatting>
  <conditionalFormatting sqref="M31:Z31">
    <cfRule type="notContainsBlanks" priority="1" stopIfTrue="1">
      <formula>LEN(TRIM(M31))&gt;0</formula>
    </cfRule>
    <cfRule type="expression" dxfId="110" priority="2">
      <formula>B31="【要回答】後日提出物の提出予定日→"</formula>
    </cfRule>
  </conditionalFormatting>
  <dataValidations count="4">
    <dataValidation type="list" allowBlank="1" showInputMessage="1" showErrorMessage="1" sqref="X21:Z23 X11:Z13"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4:Z30" xr:uid="{79D675D5-6D6B-4B8A-9325-18CAAE7ED515}">
      <formula1>"□,☑,後日提出"</formula1>
    </dataValidation>
    <dataValidation imeMode="halfAlpha" allowBlank="1" showInputMessage="1" showErrorMessage="1" prompt="西暦（DDDD/YY/MM）の形で記入ください。_x000a_例）2023/04/01" sqref="M31:Z31" xr:uid="{6F23F1F8-9944-4E53-873F-46550F7B0CA2}"/>
  </dataValidations>
  <pageMargins left="0.23622047244094491" right="0.23622047244094491" top="0.74803149606299213" bottom="0.62992125984251968"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dimension ref="A1:BX29"/>
  <sheetViews>
    <sheetView workbookViewId="0">
      <selection activeCell="M4" sqref="M4"/>
    </sheetView>
  </sheetViews>
  <sheetFormatPr defaultRowHeight="20.100000000000001" customHeight="1" x14ac:dyDescent="0.15"/>
  <cols>
    <col min="1" max="2" width="9" style="4"/>
    <col min="3" max="71" width="9.625" style="4" customWidth="1"/>
    <col min="72" max="16384" width="9" style="4"/>
  </cols>
  <sheetData>
    <row r="1" spans="1:76" ht="39.950000000000003" customHeight="1" x14ac:dyDescent="0.15">
      <c r="A1" s="7" t="s">
        <v>162</v>
      </c>
      <c r="C1" s="4" t="s">
        <v>70</v>
      </c>
      <c r="D1" s="4" t="s">
        <v>71</v>
      </c>
      <c r="E1" s="4" t="s">
        <v>72</v>
      </c>
      <c r="F1" s="4" t="s">
        <v>73</v>
      </c>
      <c r="G1" s="4" t="s">
        <v>161</v>
      </c>
      <c r="H1" s="4" t="s">
        <v>74</v>
      </c>
      <c r="I1" s="4" t="s">
        <v>75</v>
      </c>
      <c r="J1" s="4" t="s">
        <v>76</v>
      </c>
      <c r="K1" s="4" t="s">
        <v>77</v>
      </c>
      <c r="L1" s="4" t="s">
        <v>78</v>
      </c>
      <c r="M1" s="4" t="s">
        <v>79</v>
      </c>
      <c r="N1" s="4" t="s">
        <v>80</v>
      </c>
      <c r="O1" s="4" t="s">
        <v>81</v>
      </c>
      <c r="P1" s="4" t="s">
        <v>82</v>
      </c>
      <c r="Q1" s="4" t="s">
        <v>83</v>
      </c>
      <c r="R1" s="4" t="s">
        <v>84</v>
      </c>
      <c r="S1" s="4" t="s">
        <v>85</v>
      </c>
      <c r="T1" s="4" t="s">
        <v>86</v>
      </c>
      <c r="U1" s="4" t="s">
        <v>87</v>
      </c>
      <c r="V1" s="4" t="s">
        <v>88</v>
      </c>
      <c r="W1" s="4" t="s">
        <v>89</v>
      </c>
      <c r="X1" s="4" t="s">
        <v>90</v>
      </c>
      <c r="Y1" s="4" t="s">
        <v>91</v>
      </c>
      <c r="Z1" s="4" t="s">
        <v>92</v>
      </c>
      <c r="AA1" s="4" t="s">
        <v>93</v>
      </c>
      <c r="AB1" s="4" t="s">
        <v>94</v>
      </c>
      <c r="AC1" s="4" t="s">
        <v>376</v>
      </c>
      <c r="AD1" s="4" t="s">
        <v>377</v>
      </c>
    </row>
    <row r="2" spans="1:76" ht="20.100000000000001" customHeight="1" x14ac:dyDescent="0.15">
      <c r="A2" s="6" t="s">
        <v>70</v>
      </c>
      <c r="C2" s="4" t="s">
        <v>95</v>
      </c>
      <c r="D2" s="4" t="s">
        <v>96</v>
      </c>
      <c r="E2" s="4" t="s">
        <v>97</v>
      </c>
      <c r="F2" s="4" t="s">
        <v>99</v>
      </c>
      <c r="G2" s="4" t="s">
        <v>100</v>
      </c>
      <c r="H2" s="4" t="s">
        <v>104</v>
      </c>
      <c r="I2" s="4" t="s">
        <v>106</v>
      </c>
      <c r="J2" s="4" t="s">
        <v>107</v>
      </c>
      <c r="K2" s="4" t="s">
        <v>108</v>
      </c>
      <c r="L2" s="4" t="s">
        <v>113</v>
      </c>
      <c r="M2" s="4" t="s">
        <v>117</v>
      </c>
      <c r="N2" s="4" t="s">
        <v>118</v>
      </c>
      <c r="O2" s="4" t="s">
        <v>119</v>
      </c>
      <c r="P2" s="4" t="s">
        <v>120</v>
      </c>
      <c r="Q2" s="4" t="s">
        <v>122</v>
      </c>
      <c r="R2" s="4" t="s">
        <v>128</v>
      </c>
      <c r="S2" s="4" t="s">
        <v>130</v>
      </c>
      <c r="T2" s="4" t="s">
        <v>131</v>
      </c>
      <c r="U2" s="4" t="s">
        <v>140</v>
      </c>
      <c r="V2" s="4" t="s">
        <v>133</v>
      </c>
      <c r="W2" s="4" t="s">
        <v>136</v>
      </c>
      <c r="X2" s="4" t="s">
        <v>138</v>
      </c>
      <c r="Y2" s="4" t="s">
        <v>149</v>
      </c>
      <c r="Z2" s="4" t="s">
        <v>192</v>
      </c>
      <c r="AA2" s="4" t="s">
        <v>156</v>
      </c>
      <c r="AB2" s="4" t="s">
        <v>139</v>
      </c>
      <c r="AC2" s="4" t="s">
        <v>378</v>
      </c>
      <c r="AD2" s="4" t="s">
        <v>381</v>
      </c>
    </row>
    <row r="3" spans="1:76" ht="20.100000000000001" customHeight="1" x14ac:dyDescent="0.15">
      <c r="A3" s="5" t="s">
        <v>71</v>
      </c>
      <c r="E3" s="4" t="s">
        <v>98</v>
      </c>
      <c r="G3" s="4" t="s">
        <v>101</v>
      </c>
      <c r="H3" s="4" t="s">
        <v>105</v>
      </c>
      <c r="K3" s="4" t="s">
        <v>109</v>
      </c>
      <c r="L3" s="4" t="s">
        <v>114</v>
      </c>
      <c r="P3" s="4" t="s">
        <v>121</v>
      </c>
      <c r="Q3" s="4" t="s">
        <v>123</v>
      </c>
      <c r="R3" s="4" t="s">
        <v>129</v>
      </c>
      <c r="T3" s="4" t="s">
        <v>132</v>
      </c>
      <c r="U3" s="4" t="s">
        <v>141</v>
      </c>
      <c r="V3" s="4" t="s">
        <v>134</v>
      </c>
      <c r="W3" s="4" t="s">
        <v>137</v>
      </c>
      <c r="Y3" s="4" t="s">
        <v>150</v>
      </c>
      <c r="Z3" s="4" t="s">
        <v>193</v>
      </c>
      <c r="AA3" s="4" t="s">
        <v>157</v>
      </c>
      <c r="AC3" s="4" t="s">
        <v>379</v>
      </c>
      <c r="AD3" s="4" t="s">
        <v>382</v>
      </c>
    </row>
    <row r="4" spans="1:76" ht="20.100000000000001" customHeight="1" x14ac:dyDescent="0.15">
      <c r="A4" s="6" t="s">
        <v>72</v>
      </c>
      <c r="G4" s="4" t="s">
        <v>102</v>
      </c>
      <c r="K4" s="4" t="s">
        <v>110</v>
      </c>
      <c r="L4" s="4" t="s">
        <v>115</v>
      </c>
      <c r="Q4" s="4" t="s">
        <v>124</v>
      </c>
      <c r="U4" s="4" t="s">
        <v>142</v>
      </c>
      <c r="V4" s="4" t="s">
        <v>135</v>
      </c>
      <c r="Y4" s="4" t="s">
        <v>151</v>
      </c>
      <c r="AA4" s="4" t="s">
        <v>158</v>
      </c>
      <c r="AC4" s="4" t="s">
        <v>380</v>
      </c>
      <c r="AD4" s="4" t="s">
        <v>383</v>
      </c>
    </row>
    <row r="5" spans="1:76" ht="20.100000000000001" customHeight="1" x14ac:dyDescent="0.15">
      <c r="A5" s="5" t="s">
        <v>73</v>
      </c>
      <c r="G5" s="4" t="s">
        <v>103</v>
      </c>
      <c r="K5" s="4" t="s">
        <v>111</v>
      </c>
      <c r="L5" s="4" t="s">
        <v>116</v>
      </c>
      <c r="Q5" s="4" t="s">
        <v>125</v>
      </c>
      <c r="U5" s="4" t="s">
        <v>143</v>
      </c>
      <c r="Y5" s="4" t="s">
        <v>152</v>
      </c>
      <c r="AA5" s="4" t="s">
        <v>159</v>
      </c>
    </row>
    <row r="6" spans="1:76" ht="20.100000000000001" customHeight="1" x14ac:dyDescent="0.15">
      <c r="A6" s="6" t="s">
        <v>161</v>
      </c>
      <c r="K6" s="4" t="s">
        <v>112</v>
      </c>
      <c r="Q6" s="4" t="s">
        <v>126</v>
      </c>
      <c r="U6" s="4" t="s">
        <v>144</v>
      </c>
      <c r="Y6" s="4" t="s">
        <v>153</v>
      </c>
      <c r="AA6" s="4" t="s">
        <v>160</v>
      </c>
    </row>
    <row r="7" spans="1:76" ht="20.100000000000001" customHeight="1" x14ac:dyDescent="0.15">
      <c r="A7" s="5" t="s">
        <v>74</v>
      </c>
      <c r="Q7" s="4" t="s">
        <v>127</v>
      </c>
      <c r="U7" s="4" t="s">
        <v>145</v>
      </c>
      <c r="Y7" s="4" t="s">
        <v>154</v>
      </c>
    </row>
    <row r="8" spans="1:76" ht="20.100000000000001" customHeight="1" x14ac:dyDescent="0.15">
      <c r="A8" s="6" t="s">
        <v>75</v>
      </c>
      <c r="U8" s="4" t="s">
        <v>146</v>
      </c>
      <c r="Y8" s="4" t="s">
        <v>155</v>
      </c>
    </row>
    <row r="9" spans="1:76" ht="20.100000000000001" customHeight="1" x14ac:dyDescent="0.15">
      <c r="A9" s="5" t="s">
        <v>76</v>
      </c>
      <c r="U9" s="4" t="s">
        <v>147</v>
      </c>
    </row>
    <row r="10" spans="1:76" ht="20.100000000000001" customHeight="1" x14ac:dyDescent="0.15">
      <c r="A10" s="6" t="s">
        <v>77</v>
      </c>
      <c r="U10" s="4" t="s">
        <v>148</v>
      </c>
    </row>
    <row r="11" spans="1:76" ht="20.100000000000001" customHeight="1" x14ac:dyDescent="0.15">
      <c r="A11" s="5" t="s">
        <v>78</v>
      </c>
    </row>
    <row r="12" spans="1:76" ht="20.100000000000001" customHeight="1" x14ac:dyDescent="0.15">
      <c r="A12" s="6" t="s">
        <v>79</v>
      </c>
    </row>
    <row r="13" spans="1:76" ht="20.100000000000001" customHeight="1" x14ac:dyDescent="0.15">
      <c r="A13" s="5" t="s">
        <v>80</v>
      </c>
    </row>
    <row r="14" spans="1:76" ht="20.100000000000001" customHeight="1" x14ac:dyDescent="0.15">
      <c r="A14" s="6" t="s">
        <v>81</v>
      </c>
    </row>
    <row r="15" spans="1:76" ht="39.950000000000003" customHeight="1" x14ac:dyDescent="0.15">
      <c r="A15" s="5" t="s">
        <v>82</v>
      </c>
      <c r="C15" s="4" t="s">
        <v>95</v>
      </c>
      <c r="D15" s="4" t="s">
        <v>96</v>
      </c>
      <c r="E15" s="4" t="s">
        <v>97</v>
      </c>
      <c r="F15" s="4" t="s">
        <v>98</v>
      </c>
      <c r="G15" s="4" t="s">
        <v>99</v>
      </c>
      <c r="H15" s="4" t="s">
        <v>100</v>
      </c>
      <c r="I15" s="4" t="s">
        <v>101</v>
      </c>
      <c r="J15" s="4" t="s">
        <v>102</v>
      </c>
      <c r="K15" s="4" t="s">
        <v>103</v>
      </c>
      <c r="L15" s="4" t="s">
        <v>104</v>
      </c>
      <c r="M15" s="4" t="s">
        <v>105</v>
      </c>
      <c r="N15" s="4" t="s">
        <v>106</v>
      </c>
      <c r="O15" s="4" t="s">
        <v>107</v>
      </c>
      <c r="P15" s="4" t="s">
        <v>108</v>
      </c>
      <c r="Q15" s="4" t="s">
        <v>109</v>
      </c>
      <c r="R15" s="4" t="s">
        <v>110</v>
      </c>
      <c r="S15" s="4" t="s">
        <v>111</v>
      </c>
      <c r="T15" s="4" t="s">
        <v>112</v>
      </c>
      <c r="U15" s="4" t="s">
        <v>113</v>
      </c>
      <c r="V15" s="4" t="s">
        <v>114</v>
      </c>
      <c r="W15" s="4" t="s">
        <v>115</v>
      </c>
      <c r="X15" s="4" t="s">
        <v>116</v>
      </c>
      <c r="Y15" s="4" t="s">
        <v>117</v>
      </c>
      <c r="Z15" s="4" t="s">
        <v>118</v>
      </c>
      <c r="AA15" s="4" t="s">
        <v>119</v>
      </c>
      <c r="AB15" s="4" t="s">
        <v>120</v>
      </c>
      <c r="AC15" s="4" t="s">
        <v>121</v>
      </c>
      <c r="AD15" s="4" t="s">
        <v>122</v>
      </c>
      <c r="AE15" s="4" t="s">
        <v>123</v>
      </c>
      <c r="AF15" s="4" t="s">
        <v>124</v>
      </c>
      <c r="AG15" s="4" t="s">
        <v>125</v>
      </c>
      <c r="AH15" s="4" t="s">
        <v>126</v>
      </c>
      <c r="AI15" s="4" t="s">
        <v>127</v>
      </c>
      <c r="AJ15" s="4" t="s">
        <v>128</v>
      </c>
      <c r="AK15" s="4" t="s">
        <v>129</v>
      </c>
      <c r="AL15" s="4" t="s">
        <v>130</v>
      </c>
      <c r="AM15" s="4" t="s">
        <v>131</v>
      </c>
      <c r="AN15" s="4" t="s">
        <v>132</v>
      </c>
      <c r="AO15" s="4" t="s">
        <v>140</v>
      </c>
      <c r="AP15" s="4" t="s">
        <v>141</v>
      </c>
      <c r="AQ15" s="4" t="s">
        <v>142</v>
      </c>
      <c r="AR15" s="4" t="s">
        <v>143</v>
      </c>
      <c r="AS15" s="4" t="s">
        <v>144</v>
      </c>
      <c r="AT15" s="4" t="s">
        <v>145</v>
      </c>
      <c r="AU15" s="4" t="s">
        <v>146</v>
      </c>
      <c r="AV15" s="4" t="s">
        <v>147</v>
      </c>
      <c r="AW15" s="4" t="s">
        <v>148</v>
      </c>
      <c r="AX15" s="4" t="s">
        <v>133</v>
      </c>
      <c r="AY15" s="4" t="s">
        <v>134</v>
      </c>
      <c r="AZ15" s="4" t="s">
        <v>135</v>
      </c>
      <c r="BA15" s="4" t="s">
        <v>136</v>
      </c>
      <c r="BB15" s="4" t="s">
        <v>137</v>
      </c>
      <c r="BC15" s="4" t="s">
        <v>138</v>
      </c>
      <c r="BD15" s="4" t="s">
        <v>149</v>
      </c>
      <c r="BE15" s="4" t="s">
        <v>150</v>
      </c>
      <c r="BF15" s="4" t="s">
        <v>151</v>
      </c>
      <c r="BG15" s="4" t="s">
        <v>152</v>
      </c>
      <c r="BH15" s="4" t="s">
        <v>153</v>
      </c>
      <c r="BI15" s="4" t="s">
        <v>154</v>
      </c>
      <c r="BJ15" s="4" t="s">
        <v>155</v>
      </c>
      <c r="BK15" s="4" t="s">
        <v>192</v>
      </c>
      <c r="BL15" s="4" t="s">
        <v>193</v>
      </c>
      <c r="BM15" s="4" t="s">
        <v>156</v>
      </c>
      <c r="BN15" s="4" t="s">
        <v>157</v>
      </c>
      <c r="BO15" s="4" t="s">
        <v>158</v>
      </c>
      <c r="BP15" s="4" t="s">
        <v>159</v>
      </c>
      <c r="BQ15" s="4" t="s">
        <v>160</v>
      </c>
      <c r="BR15" s="4" t="s">
        <v>139</v>
      </c>
      <c r="BS15" s="4" t="s">
        <v>384</v>
      </c>
      <c r="BT15" s="4" t="s">
        <v>379</v>
      </c>
      <c r="BU15" s="4" t="s">
        <v>380</v>
      </c>
      <c r="BV15" s="4" t="s">
        <v>385</v>
      </c>
      <c r="BW15" s="4" t="s">
        <v>382</v>
      </c>
      <c r="BX15" s="4" t="s">
        <v>386</v>
      </c>
    </row>
    <row r="16" spans="1:76" ht="20.100000000000001" customHeight="1" x14ac:dyDescent="0.15">
      <c r="A16" s="6" t="s">
        <v>83</v>
      </c>
      <c r="C16" s="4" t="s">
        <v>169</v>
      </c>
      <c r="D16" s="4" t="s">
        <v>169</v>
      </c>
      <c r="E16" s="4" t="s">
        <v>169</v>
      </c>
      <c r="F16" s="4" t="s">
        <v>169</v>
      </c>
      <c r="G16" s="4" t="s">
        <v>169</v>
      </c>
      <c r="H16" s="4" t="s">
        <v>169</v>
      </c>
      <c r="I16" s="4" t="s">
        <v>169</v>
      </c>
      <c r="J16" s="4" t="s">
        <v>169</v>
      </c>
      <c r="K16" s="4" t="s">
        <v>169</v>
      </c>
      <c r="L16" s="4" t="s">
        <v>169</v>
      </c>
      <c r="M16" s="4" t="s">
        <v>169</v>
      </c>
      <c r="N16" s="4" t="s">
        <v>169</v>
      </c>
      <c r="O16" s="4" t="s">
        <v>169</v>
      </c>
      <c r="P16" s="4" t="s">
        <v>169</v>
      </c>
      <c r="Q16" s="4" t="s">
        <v>168</v>
      </c>
      <c r="R16" s="4" t="s">
        <v>168</v>
      </c>
      <c r="S16" s="4" t="s">
        <v>168</v>
      </c>
      <c r="T16" s="4" t="s">
        <v>168</v>
      </c>
      <c r="U16" s="4" t="s">
        <v>169</v>
      </c>
      <c r="V16" s="4" t="s">
        <v>169</v>
      </c>
      <c r="W16" s="4" t="s">
        <v>169</v>
      </c>
      <c r="X16" s="4" t="s">
        <v>169</v>
      </c>
      <c r="Y16" s="4" t="s">
        <v>169</v>
      </c>
      <c r="Z16" s="4" t="s">
        <v>178</v>
      </c>
      <c r="AA16" s="4" t="s">
        <v>178</v>
      </c>
      <c r="AB16" s="4" t="s">
        <v>178</v>
      </c>
      <c r="AC16" s="4" t="s">
        <v>178</v>
      </c>
      <c r="AD16" s="4" t="s">
        <v>178</v>
      </c>
      <c r="AE16" s="4" t="s">
        <v>178</v>
      </c>
      <c r="AF16" s="4" t="s">
        <v>178</v>
      </c>
      <c r="AG16" s="4" t="s">
        <v>178</v>
      </c>
      <c r="AH16" s="4" t="s">
        <v>178</v>
      </c>
      <c r="AI16" s="4" t="s">
        <v>178</v>
      </c>
      <c r="AJ16" s="4" t="s">
        <v>178</v>
      </c>
      <c r="AK16" s="4" t="s">
        <v>178</v>
      </c>
      <c r="AL16" s="4" t="s">
        <v>178</v>
      </c>
      <c r="AM16" s="4" t="s">
        <v>178</v>
      </c>
      <c r="AN16" s="4" t="s">
        <v>178</v>
      </c>
      <c r="AO16" s="4" t="s">
        <v>178</v>
      </c>
      <c r="AP16" s="4" t="s">
        <v>178</v>
      </c>
      <c r="AQ16" s="4" t="s">
        <v>178</v>
      </c>
      <c r="AR16" s="4" t="s">
        <v>178</v>
      </c>
      <c r="AS16" s="4" t="s">
        <v>178</v>
      </c>
      <c r="AT16" s="4" t="s">
        <v>178</v>
      </c>
      <c r="AU16" s="4" t="s">
        <v>178</v>
      </c>
      <c r="AV16" s="4" t="s">
        <v>178</v>
      </c>
      <c r="AW16" s="4" t="s">
        <v>178</v>
      </c>
      <c r="AX16" s="4" t="s">
        <v>178</v>
      </c>
      <c r="AY16" s="4" t="s">
        <v>178</v>
      </c>
      <c r="AZ16" s="4" t="s">
        <v>178</v>
      </c>
      <c r="BA16" s="4" t="s">
        <v>178</v>
      </c>
      <c r="BB16" s="4" t="s">
        <v>178</v>
      </c>
      <c r="BC16" s="4" t="s">
        <v>183</v>
      </c>
      <c r="BD16" s="4" t="s">
        <v>178</v>
      </c>
      <c r="BE16" s="4" t="s">
        <v>178</v>
      </c>
      <c r="BF16" s="4" t="s">
        <v>178</v>
      </c>
      <c r="BG16" s="4" t="s">
        <v>178</v>
      </c>
      <c r="BH16" s="4" t="s">
        <v>178</v>
      </c>
      <c r="BI16" s="4" t="s">
        <v>178</v>
      </c>
      <c r="BJ16" s="4" t="s">
        <v>178</v>
      </c>
      <c r="BK16" s="4" t="s">
        <v>183</v>
      </c>
      <c r="BL16" s="4" t="s">
        <v>183</v>
      </c>
      <c r="BM16" s="4" t="s">
        <v>188</v>
      </c>
      <c r="BN16" s="4" t="s">
        <v>188</v>
      </c>
      <c r="BO16" s="4" t="s">
        <v>188</v>
      </c>
      <c r="BP16" s="4" t="s">
        <v>188</v>
      </c>
      <c r="BQ16" s="4" t="s">
        <v>188</v>
      </c>
      <c r="BR16" s="4" t="s">
        <v>180</v>
      </c>
      <c r="BS16" s="4" t="s">
        <v>178</v>
      </c>
      <c r="BT16" s="4" t="s">
        <v>178</v>
      </c>
      <c r="BU16" s="4" t="s">
        <v>178</v>
      </c>
      <c r="BV16" s="4" t="s">
        <v>178</v>
      </c>
      <c r="BW16" s="4" t="s">
        <v>178</v>
      </c>
      <c r="BX16" s="4" t="s">
        <v>178</v>
      </c>
    </row>
    <row r="17" spans="1:76" ht="20.100000000000001" customHeight="1" x14ac:dyDescent="0.15">
      <c r="A17" s="5" t="s">
        <v>84</v>
      </c>
      <c r="C17" s="4" t="s">
        <v>171</v>
      </c>
      <c r="D17" s="4" t="s">
        <v>171</v>
      </c>
      <c r="E17" s="4" t="s">
        <v>171</v>
      </c>
      <c r="F17" s="4" t="s">
        <v>171</v>
      </c>
      <c r="G17" s="4" t="s">
        <v>171</v>
      </c>
      <c r="H17" s="4" t="s">
        <v>171</v>
      </c>
      <c r="I17" s="4" t="s">
        <v>171</v>
      </c>
      <c r="J17" s="4" t="s">
        <v>171</v>
      </c>
      <c r="K17" s="4" t="s">
        <v>171</v>
      </c>
      <c r="L17" s="4" t="s">
        <v>171</v>
      </c>
      <c r="M17" s="4" t="s">
        <v>171</v>
      </c>
      <c r="N17" s="4" t="s">
        <v>171</v>
      </c>
      <c r="O17" s="4" t="s">
        <v>171</v>
      </c>
      <c r="P17" s="4" t="s">
        <v>171</v>
      </c>
      <c r="Q17" s="4" t="s">
        <v>170</v>
      </c>
      <c r="R17" s="4" t="s">
        <v>170</v>
      </c>
      <c r="S17" s="4" t="s">
        <v>170</v>
      </c>
      <c r="T17" s="4" t="s">
        <v>170</v>
      </c>
      <c r="U17" s="4" t="s">
        <v>171</v>
      </c>
      <c r="V17" s="4" t="s">
        <v>171</v>
      </c>
      <c r="W17" s="4" t="s">
        <v>171</v>
      </c>
      <c r="X17" s="4" t="s">
        <v>171</v>
      </c>
      <c r="Y17" s="4" t="s">
        <v>171</v>
      </c>
      <c r="Z17" s="4" t="s">
        <v>179</v>
      </c>
      <c r="AA17" s="4" t="s">
        <v>179</v>
      </c>
      <c r="AB17" s="4" t="s">
        <v>179</v>
      </c>
      <c r="AC17" s="4" t="s">
        <v>179</v>
      </c>
      <c r="AD17" s="4" t="s">
        <v>179</v>
      </c>
      <c r="AE17" s="4" t="s">
        <v>179</v>
      </c>
      <c r="AF17" s="4" t="s">
        <v>179</v>
      </c>
      <c r="AG17" s="4" t="s">
        <v>179</v>
      </c>
      <c r="AH17" s="4" t="s">
        <v>179</v>
      </c>
      <c r="AI17" s="4" t="s">
        <v>179</v>
      </c>
      <c r="AJ17" s="4" t="s">
        <v>179</v>
      </c>
      <c r="AK17" s="4" t="s">
        <v>179</v>
      </c>
      <c r="AL17" s="4" t="s">
        <v>179</v>
      </c>
      <c r="AM17" s="4" t="s">
        <v>179</v>
      </c>
      <c r="AN17" s="4" t="s">
        <v>179</v>
      </c>
      <c r="AO17" s="4" t="s">
        <v>179</v>
      </c>
      <c r="AP17" s="4" t="s">
        <v>179</v>
      </c>
      <c r="AQ17" s="4" t="s">
        <v>179</v>
      </c>
      <c r="AR17" s="4" t="s">
        <v>179</v>
      </c>
      <c r="AS17" s="4" t="s">
        <v>179</v>
      </c>
      <c r="AT17" s="4" t="s">
        <v>179</v>
      </c>
      <c r="AU17" s="4" t="s">
        <v>179</v>
      </c>
      <c r="AV17" s="4" t="s">
        <v>179</v>
      </c>
      <c r="AW17" s="4" t="s">
        <v>179</v>
      </c>
      <c r="AX17" s="4" t="s">
        <v>179</v>
      </c>
      <c r="AY17" s="4" t="s">
        <v>179</v>
      </c>
      <c r="AZ17" s="4" t="s">
        <v>179</v>
      </c>
      <c r="BA17" s="4" t="s">
        <v>179</v>
      </c>
      <c r="BB17" s="4" t="s">
        <v>179</v>
      </c>
      <c r="BC17" s="4" t="s">
        <v>184</v>
      </c>
      <c r="BD17" s="4" t="s">
        <v>179</v>
      </c>
      <c r="BE17" s="4" t="s">
        <v>179</v>
      </c>
      <c r="BF17" s="4" t="s">
        <v>179</v>
      </c>
      <c r="BG17" s="4" t="s">
        <v>179</v>
      </c>
      <c r="BH17" s="4" t="s">
        <v>179</v>
      </c>
      <c r="BI17" s="4" t="s">
        <v>179</v>
      </c>
      <c r="BJ17" s="4" t="s">
        <v>179</v>
      </c>
      <c r="BK17" s="4" t="s">
        <v>184</v>
      </c>
      <c r="BL17" s="4" t="s">
        <v>184</v>
      </c>
      <c r="BM17" s="4" t="s">
        <v>189</v>
      </c>
      <c r="BN17" s="4" t="s">
        <v>189</v>
      </c>
      <c r="BO17" s="4" t="s">
        <v>189</v>
      </c>
      <c r="BP17" s="4" t="s">
        <v>189</v>
      </c>
      <c r="BQ17" s="4" t="s">
        <v>189</v>
      </c>
      <c r="BR17" s="4" t="s">
        <v>181</v>
      </c>
      <c r="BS17" s="4" t="s">
        <v>179</v>
      </c>
      <c r="BT17" s="4" t="s">
        <v>179</v>
      </c>
      <c r="BU17" s="4" t="s">
        <v>179</v>
      </c>
      <c r="BV17" s="4" t="s">
        <v>179</v>
      </c>
      <c r="BW17" s="4" t="s">
        <v>179</v>
      </c>
      <c r="BX17" s="4" t="s">
        <v>179</v>
      </c>
    </row>
    <row r="18" spans="1:76" ht="20.100000000000001" customHeight="1" x14ac:dyDescent="0.15">
      <c r="A18" s="6" t="s">
        <v>85</v>
      </c>
      <c r="C18" s="4" t="s">
        <v>173</v>
      </c>
      <c r="D18" s="4" t="s">
        <v>173</v>
      </c>
      <c r="E18" s="4" t="s">
        <v>173</v>
      </c>
      <c r="F18" s="4" t="s">
        <v>173</v>
      </c>
      <c r="G18" s="4" t="s">
        <v>173</v>
      </c>
      <c r="H18" s="4" t="s">
        <v>173</v>
      </c>
      <c r="I18" s="4" t="s">
        <v>173</v>
      </c>
      <c r="J18" s="4" t="s">
        <v>173</v>
      </c>
      <c r="K18" s="4" t="s">
        <v>173</v>
      </c>
      <c r="L18" s="4" t="s">
        <v>173</v>
      </c>
      <c r="M18" s="4" t="s">
        <v>173</v>
      </c>
      <c r="N18" s="4" t="s">
        <v>173</v>
      </c>
      <c r="O18" s="4" t="s">
        <v>173</v>
      </c>
      <c r="P18" s="4" t="s">
        <v>173</v>
      </c>
      <c r="Q18" s="4" t="s">
        <v>172</v>
      </c>
      <c r="R18" s="4" t="s">
        <v>172</v>
      </c>
      <c r="S18" s="4" t="s">
        <v>172</v>
      </c>
      <c r="T18" s="4" t="s">
        <v>172</v>
      </c>
      <c r="U18" s="4" t="s">
        <v>173</v>
      </c>
      <c r="V18" s="4" t="s">
        <v>173</v>
      </c>
      <c r="W18" s="4" t="s">
        <v>173</v>
      </c>
      <c r="X18" s="4" t="s">
        <v>173</v>
      </c>
      <c r="Y18" s="4" t="s">
        <v>173</v>
      </c>
      <c r="Z18" s="4" t="s">
        <v>180</v>
      </c>
      <c r="AA18" s="4" t="s">
        <v>180</v>
      </c>
      <c r="AB18" s="4" t="s">
        <v>180</v>
      </c>
      <c r="AC18" s="4" t="s">
        <v>180</v>
      </c>
      <c r="AD18" s="4" t="s">
        <v>180</v>
      </c>
      <c r="AE18" s="4" t="s">
        <v>180</v>
      </c>
      <c r="AF18" s="4" t="s">
        <v>180</v>
      </c>
      <c r="AG18" s="4" t="s">
        <v>180</v>
      </c>
      <c r="AH18" s="4" t="s">
        <v>180</v>
      </c>
      <c r="AI18" s="4" t="s">
        <v>180</v>
      </c>
      <c r="AJ18" s="4" t="s">
        <v>180</v>
      </c>
      <c r="AK18" s="4" t="s">
        <v>180</v>
      </c>
      <c r="AL18" s="4" t="s">
        <v>180</v>
      </c>
      <c r="AM18" s="4" t="s">
        <v>180</v>
      </c>
      <c r="AN18" s="4" t="s">
        <v>180</v>
      </c>
      <c r="AO18" s="4" t="s">
        <v>180</v>
      </c>
      <c r="AP18" s="4" t="s">
        <v>180</v>
      </c>
      <c r="AQ18" s="4" t="s">
        <v>180</v>
      </c>
      <c r="AR18" s="4" t="s">
        <v>180</v>
      </c>
      <c r="AS18" s="4" t="s">
        <v>180</v>
      </c>
      <c r="AT18" s="4" t="s">
        <v>180</v>
      </c>
      <c r="AU18" s="4" t="s">
        <v>180</v>
      </c>
      <c r="AV18" s="4" t="s">
        <v>180</v>
      </c>
      <c r="AW18" s="4" t="s">
        <v>180</v>
      </c>
      <c r="AX18" s="4" t="s">
        <v>180</v>
      </c>
      <c r="AY18" s="4" t="s">
        <v>180</v>
      </c>
      <c r="AZ18" s="4" t="s">
        <v>180</v>
      </c>
      <c r="BA18" s="4" t="s">
        <v>180</v>
      </c>
      <c r="BB18" s="4" t="s">
        <v>180</v>
      </c>
      <c r="BC18" s="4" t="s">
        <v>185</v>
      </c>
      <c r="BD18" s="4" t="s">
        <v>180</v>
      </c>
      <c r="BE18" s="4" t="s">
        <v>180</v>
      </c>
      <c r="BF18" s="4" t="s">
        <v>180</v>
      </c>
      <c r="BG18" s="4" t="s">
        <v>180</v>
      </c>
      <c r="BH18" s="4" t="s">
        <v>180</v>
      </c>
      <c r="BI18" s="4" t="s">
        <v>180</v>
      </c>
      <c r="BJ18" s="4" t="s">
        <v>180</v>
      </c>
      <c r="BK18" s="4" t="s">
        <v>185</v>
      </c>
      <c r="BL18" s="4" t="s">
        <v>185</v>
      </c>
      <c r="BM18" s="4" t="s">
        <v>190</v>
      </c>
      <c r="BN18" s="4" t="s">
        <v>190</v>
      </c>
      <c r="BO18" s="4" t="s">
        <v>190</v>
      </c>
      <c r="BP18" s="4" t="s">
        <v>190</v>
      </c>
      <c r="BQ18" s="4" t="s">
        <v>190</v>
      </c>
      <c r="BR18" s="4" t="s">
        <v>182</v>
      </c>
      <c r="BS18" s="4" t="s">
        <v>180</v>
      </c>
      <c r="BT18" s="4" t="s">
        <v>180</v>
      </c>
      <c r="BU18" s="4" t="s">
        <v>180</v>
      </c>
      <c r="BV18" s="4" t="s">
        <v>180</v>
      </c>
      <c r="BW18" s="4" t="s">
        <v>180</v>
      </c>
      <c r="BX18" s="4" t="s">
        <v>180</v>
      </c>
    </row>
    <row r="19" spans="1:76" ht="20.100000000000001" customHeight="1" x14ac:dyDescent="0.15">
      <c r="A19" s="5" t="s">
        <v>86</v>
      </c>
      <c r="C19" s="4" t="s">
        <v>175</v>
      </c>
      <c r="D19" s="4" t="s">
        <v>175</v>
      </c>
      <c r="E19" s="4" t="s">
        <v>175</v>
      </c>
      <c r="F19" s="4" t="s">
        <v>175</v>
      </c>
      <c r="G19" s="4" t="s">
        <v>175</v>
      </c>
      <c r="H19" s="4" t="s">
        <v>175</v>
      </c>
      <c r="I19" s="4" t="s">
        <v>175</v>
      </c>
      <c r="J19" s="4" t="s">
        <v>175</v>
      </c>
      <c r="K19" s="4" t="s">
        <v>175</v>
      </c>
      <c r="L19" s="4" t="s">
        <v>175</v>
      </c>
      <c r="M19" s="4" t="s">
        <v>175</v>
      </c>
      <c r="N19" s="4" t="s">
        <v>175</v>
      </c>
      <c r="O19" s="4" t="s">
        <v>175</v>
      </c>
      <c r="P19" s="4" t="s">
        <v>175</v>
      </c>
      <c r="Q19" s="4" t="s">
        <v>174</v>
      </c>
      <c r="R19" s="4" t="s">
        <v>174</v>
      </c>
      <c r="S19" s="4" t="s">
        <v>174</v>
      </c>
      <c r="T19" s="4" t="s">
        <v>174</v>
      </c>
      <c r="U19" s="4" t="s">
        <v>175</v>
      </c>
      <c r="V19" s="4" t="s">
        <v>175</v>
      </c>
      <c r="W19" s="4" t="s">
        <v>175</v>
      </c>
      <c r="X19" s="4" t="s">
        <v>175</v>
      </c>
      <c r="Y19" s="4" t="s">
        <v>175</v>
      </c>
      <c r="Z19" s="4" t="s">
        <v>181</v>
      </c>
      <c r="AA19" s="4" t="s">
        <v>181</v>
      </c>
      <c r="AB19" s="4" t="s">
        <v>181</v>
      </c>
      <c r="AC19" s="4" t="s">
        <v>181</v>
      </c>
      <c r="AD19" s="4" t="s">
        <v>181</v>
      </c>
      <c r="AE19" s="4" t="s">
        <v>181</v>
      </c>
      <c r="AF19" s="4" t="s">
        <v>181</v>
      </c>
      <c r="AG19" s="4" t="s">
        <v>181</v>
      </c>
      <c r="AH19" s="4" t="s">
        <v>181</v>
      </c>
      <c r="AI19" s="4" t="s">
        <v>181</v>
      </c>
      <c r="AJ19" s="4" t="s">
        <v>181</v>
      </c>
      <c r="AK19" s="4" t="s">
        <v>181</v>
      </c>
      <c r="AL19" s="4" t="s">
        <v>181</v>
      </c>
      <c r="AM19" s="4" t="s">
        <v>181</v>
      </c>
      <c r="AN19" s="4" t="s">
        <v>181</v>
      </c>
      <c r="AO19" s="4" t="s">
        <v>181</v>
      </c>
      <c r="AP19" s="4" t="s">
        <v>181</v>
      </c>
      <c r="AQ19" s="4" t="s">
        <v>181</v>
      </c>
      <c r="AR19" s="4" t="s">
        <v>181</v>
      </c>
      <c r="AS19" s="4" t="s">
        <v>181</v>
      </c>
      <c r="AT19" s="4" t="s">
        <v>181</v>
      </c>
      <c r="AU19" s="4" t="s">
        <v>181</v>
      </c>
      <c r="AV19" s="4" t="s">
        <v>181</v>
      </c>
      <c r="AW19" s="4" t="s">
        <v>181</v>
      </c>
      <c r="AX19" s="4" t="s">
        <v>181</v>
      </c>
      <c r="AY19" s="4" t="s">
        <v>181</v>
      </c>
      <c r="AZ19" s="4" t="s">
        <v>181</v>
      </c>
      <c r="BA19" s="4" t="s">
        <v>181</v>
      </c>
      <c r="BB19" s="4" t="s">
        <v>181</v>
      </c>
      <c r="BC19" s="4" t="s">
        <v>186</v>
      </c>
      <c r="BD19" s="4" t="s">
        <v>181</v>
      </c>
      <c r="BE19" s="4" t="s">
        <v>181</v>
      </c>
      <c r="BF19" s="4" t="s">
        <v>181</v>
      </c>
      <c r="BG19" s="4" t="s">
        <v>181</v>
      </c>
      <c r="BH19" s="4" t="s">
        <v>181</v>
      </c>
      <c r="BI19" s="4" t="s">
        <v>181</v>
      </c>
      <c r="BJ19" s="4" t="s">
        <v>181</v>
      </c>
      <c r="BM19" s="4" t="s">
        <v>191</v>
      </c>
      <c r="BN19" s="4" t="s">
        <v>191</v>
      </c>
      <c r="BO19" s="4" t="s">
        <v>191</v>
      </c>
      <c r="BP19" s="4" t="s">
        <v>191</v>
      </c>
      <c r="BQ19" s="4" t="s">
        <v>191</v>
      </c>
      <c r="BS19" s="4" t="s">
        <v>181</v>
      </c>
      <c r="BT19" s="4" t="s">
        <v>181</v>
      </c>
      <c r="BU19" s="4" t="s">
        <v>181</v>
      </c>
      <c r="BV19" s="4" t="s">
        <v>181</v>
      </c>
      <c r="BW19" s="4" t="s">
        <v>181</v>
      </c>
      <c r="BX19" s="4" t="s">
        <v>181</v>
      </c>
    </row>
    <row r="20" spans="1:76" ht="20.100000000000001" customHeight="1" x14ac:dyDescent="0.15">
      <c r="A20" s="6" t="s">
        <v>87</v>
      </c>
      <c r="L20" s="4" t="s">
        <v>176</v>
      </c>
      <c r="M20" s="4" t="s">
        <v>176</v>
      </c>
      <c r="N20" s="4" t="s">
        <v>176</v>
      </c>
      <c r="O20" s="4" t="s">
        <v>176</v>
      </c>
      <c r="Z20" s="4" t="s">
        <v>182</v>
      </c>
      <c r="AA20" s="4" t="s">
        <v>182</v>
      </c>
      <c r="AB20" s="4" t="s">
        <v>182</v>
      </c>
      <c r="AC20" s="4" t="s">
        <v>182</v>
      </c>
      <c r="AD20" s="4" t="s">
        <v>182</v>
      </c>
      <c r="AE20" s="4" t="s">
        <v>182</v>
      </c>
      <c r="AF20" s="4" t="s">
        <v>182</v>
      </c>
      <c r="AG20" s="4" t="s">
        <v>182</v>
      </c>
      <c r="AH20" s="4" t="s">
        <v>182</v>
      </c>
      <c r="AI20" s="4" t="s">
        <v>182</v>
      </c>
      <c r="AJ20" s="4" t="s">
        <v>182</v>
      </c>
      <c r="AK20" s="4" t="s">
        <v>182</v>
      </c>
      <c r="AL20" s="4" t="s">
        <v>182</v>
      </c>
      <c r="AM20" s="4" t="s">
        <v>182</v>
      </c>
      <c r="AN20" s="4" t="s">
        <v>182</v>
      </c>
      <c r="AO20" s="4" t="s">
        <v>182</v>
      </c>
      <c r="AP20" s="4" t="s">
        <v>182</v>
      </c>
      <c r="AQ20" s="4" t="s">
        <v>182</v>
      </c>
      <c r="AR20" s="4" t="s">
        <v>182</v>
      </c>
      <c r="AS20" s="4" t="s">
        <v>182</v>
      </c>
      <c r="AT20" s="4" t="s">
        <v>182</v>
      </c>
      <c r="AU20" s="4" t="s">
        <v>182</v>
      </c>
      <c r="AV20" s="4" t="s">
        <v>182</v>
      </c>
      <c r="AW20" s="4" t="s">
        <v>182</v>
      </c>
      <c r="AX20" s="4" t="s">
        <v>182</v>
      </c>
      <c r="AY20" s="4" t="s">
        <v>182</v>
      </c>
      <c r="AZ20" s="4" t="s">
        <v>182</v>
      </c>
      <c r="BA20" s="4" t="s">
        <v>182</v>
      </c>
      <c r="BB20" s="4" t="s">
        <v>182</v>
      </c>
      <c r="BC20" s="4" t="s">
        <v>187</v>
      </c>
      <c r="BD20" s="4" t="s">
        <v>182</v>
      </c>
      <c r="BE20" s="4" t="s">
        <v>182</v>
      </c>
      <c r="BF20" s="4" t="s">
        <v>182</v>
      </c>
      <c r="BG20" s="4" t="s">
        <v>182</v>
      </c>
      <c r="BH20" s="4" t="s">
        <v>182</v>
      </c>
      <c r="BI20" s="4" t="s">
        <v>182</v>
      </c>
      <c r="BJ20" s="4" t="s">
        <v>182</v>
      </c>
      <c r="BM20" s="4" t="s">
        <v>182</v>
      </c>
      <c r="BN20" s="4" t="s">
        <v>182</v>
      </c>
      <c r="BO20" s="4" t="s">
        <v>182</v>
      </c>
      <c r="BP20" s="4" t="s">
        <v>182</v>
      </c>
      <c r="BQ20" s="4" t="s">
        <v>182</v>
      </c>
      <c r="BS20" s="4" t="s">
        <v>182</v>
      </c>
      <c r="BT20" s="4" t="s">
        <v>182</v>
      </c>
      <c r="BU20" s="4" t="s">
        <v>182</v>
      </c>
      <c r="BV20" s="4" t="s">
        <v>182</v>
      </c>
      <c r="BW20" s="4" t="s">
        <v>182</v>
      </c>
      <c r="BX20" s="4" t="s">
        <v>182</v>
      </c>
    </row>
    <row r="21" spans="1:76" ht="20.100000000000001" customHeight="1" x14ac:dyDescent="0.15">
      <c r="A21" s="5" t="s">
        <v>88</v>
      </c>
      <c r="L21" s="4" t="s">
        <v>177</v>
      </c>
      <c r="M21" s="4" t="s">
        <v>177</v>
      </c>
      <c r="N21" s="4" t="s">
        <v>177</v>
      </c>
      <c r="O21" s="4" t="s">
        <v>177</v>
      </c>
    </row>
    <row r="22" spans="1:76" ht="20.100000000000001" customHeight="1" x14ac:dyDescent="0.15">
      <c r="A22" s="6" t="s">
        <v>89</v>
      </c>
    </row>
    <row r="23" spans="1:76" ht="20.100000000000001" customHeight="1" x14ac:dyDescent="0.15">
      <c r="A23" s="5" t="s">
        <v>90</v>
      </c>
    </row>
    <row r="24" spans="1:76" ht="20.100000000000001" customHeight="1" x14ac:dyDescent="0.15">
      <c r="A24" s="6" t="s">
        <v>91</v>
      </c>
    </row>
    <row r="25" spans="1:76" ht="20.100000000000001" customHeight="1" x14ac:dyDescent="0.15">
      <c r="A25" s="5" t="s">
        <v>92</v>
      </c>
    </row>
    <row r="26" spans="1:76" ht="20.100000000000001" customHeight="1" x14ac:dyDescent="0.15">
      <c r="A26" s="6" t="s">
        <v>93</v>
      </c>
    </row>
    <row r="27" spans="1:76" ht="20.100000000000001" customHeight="1" x14ac:dyDescent="0.15">
      <c r="A27" s="5" t="s">
        <v>94</v>
      </c>
    </row>
    <row r="28" spans="1:76" ht="20.100000000000001" customHeight="1" x14ac:dyDescent="0.15">
      <c r="A28" s="6" t="s">
        <v>376</v>
      </c>
    </row>
    <row r="29" spans="1:76" ht="20.100000000000001" customHeight="1" x14ac:dyDescent="0.15">
      <c r="A29" s="5" t="s">
        <v>377</v>
      </c>
    </row>
  </sheetData>
  <sheetProtection algorithmName="SHA-512" hashValue="9YmQwX79fZsJkzzLWoGPqc6SZOe8nRRRc/mjMmuyU+bNKr7TBHc3CejO45My6wwyIVK468C5p+1jSupe/cGPnw==" saltValue="9GjDblwkO5DGLrtAw3jPHg==" spinCount="100000" sheet="1" objects="1" scenarios="1"/>
  <phoneticPr fontId="1"/>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111</vt:i4>
      </vt:variant>
    </vt:vector>
  </HeadingPairs>
  <TitlesOfParts>
    <vt:vector size="119" baseType="lpstr">
      <vt:lpstr>表紙</vt:lpstr>
      <vt:lpstr>様式１候補者登録願</vt:lpstr>
      <vt:lpstr>様式２家庭状況調書</vt:lpstr>
      <vt:lpstr>様式３成績計算表</vt:lpstr>
      <vt:lpstr>様式４別居経費算出表</vt:lpstr>
      <vt:lpstr>様式５療養費算出表</vt:lpstr>
      <vt:lpstr>様式６チェックリスト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和田　賢一</cp:lastModifiedBy>
  <cp:lastPrinted>2023-12-21T02:01:24Z</cp:lastPrinted>
  <dcterms:created xsi:type="dcterms:W3CDTF">2015-07-16T05:34:10Z</dcterms:created>
  <dcterms:modified xsi:type="dcterms:W3CDTF">2024-01-22T00:17:53Z</dcterms:modified>
</cp:coreProperties>
</file>