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W:\④民間団体奨学金等\民間等奨学生登録要項関係\R７年度登録要項\1220 掲載\"/>
    </mc:Choice>
  </mc:AlternateContent>
  <xr:revisionPtr revIDLastSave="0" documentId="13_ncr:1_{1F6A9D9C-E940-49A5-822C-C69DFBA8F7EA}" xr6:coauthVersionLast="47" xr6:coauthVersionMax="47" xr10:uidLastSave="{00000000-0000-0000-0000-000000000000}"/>
  <bookViews>
    <workbookView xWindow="-120" yWindow="-120" windowWidth="29040" windowHeight="15840" activeTab="2"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提出前チェックリスト" sheetId="11" r:id="rId7"/>
    <sheet name="選択肢（非表示）" sheetId="13" state="hidden" r:id="rId8"/>
  </sheets>
  <definedNames>
    <definedName name="_xlnm._FilterDatabase" localSheetId="1" hidden="1">様式１候補者登録願!$A$43:$AB$50</definedName>
    <definedName name="_xlnm.Print_Area" localSheetId="1">様式１候補者登録願!$A$1:$AB$50</definedName>
    <definedName name="_xlnm.Print_Area" localSheetId="2">様式２家庭状況調書!$A$1:$AF$61</definedName>
    <definedName name="_xlnm.Print_Area" localSheetId="3">様式３成績計算表!$A$1:$T$37</definedName>
    <definedName name="_xlnm.Print_Area" localSheetId="5">様式５療養費算出表!$A$1:$AY$102</definedName>
    <definedName name="_xlnm.Print_Area" localSheetId="6">様式６提出前チェックリスト!$A$1:$AA$32</definedName>
    <definedName name="コンピュータサイエンス専攻">'選択肢（非表示）'!$BG$16:$BG$21</definedName>
    <definedName name="システム科学科">'選択肢（非表示）'!$W$16:$W$21</definedName>
    <definedName name="システム創成専攻">'選択肢（非表示）'!$BA$16:$BA$21</definedName>
    <definedName name="バイオ情報工学専攻">'選択肢（非表示）'!$BK$16:$BK$21</definedName>
    <definedName name="ビジネスエンジニアリング専攻">'選択肢（非表示）'!$AX$16:$AX$21</definedName>
    <definedName name="マテリアル生産科学専攻">'選択肢（非表示）'!$AT$16:$AT$21</definedName>
    <definedName name="マルチメディア工学専攻">'選択肢（非表示）'!$BJ$16:$BJ$21</definedName>
    <definedName name="医科学専攻">テーブル8[医科学専攻]</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'選択肢（非表示）'!$AO$16:$AO$21</definedName>
    <definedName name="宇宙地球科学専攻">'選択肢（非表示）'!$AI$16:$AI$21</definedName>
    <definedName name="応用化学専攻">'選択肢（非表示）'!$AQ$16:$AQ$21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'選択肢（非表示）'!$BP$16:$BP$21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'選択肢（非表示）'!$AV$16:$AV$21</definedName>
    <definedName name="基礎工学研究科">'選択肢（非表示）'!$V$2:$V$10</definedName>
    <definedName name="基礎工学部">'選択肢（非表示）'!$L$2:$L$10</definedName>
    <definedName name="機械工学専攻">'選択肢（非表示）'!$AS$16:$AS$21</definedName>
    <definedName name="機能創成専攻">'選択肢（非表示）'!$AZ$16:$AZ$21</definedName>
    <definedName name="記入不要">'選択肢（非表示）'!$BT$16:$BT$21</definedName>
    <definedName name="記入不要_1">'選択肢（非表示）'!$BT$16:$BT$21</definedName>
    <definedName name="記入不要_2">'選択肢（非表示）'!$BU$16:$BU$21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'選択肢（非表示）'!$BR$16:$BR$21</definedName>
    <definedName name="言語社会専攻">'選択肢（非表示）'!$BX$16:$BX$21</definedName>
    <definedName name="言語文化学専攻">'選択肢（非表示）'!$BO$16:$BO$21</definedName>
    <definedName name="言語文化研究科">'選択肢（非表示）'!$AD$2:$AD$10</definedName>
    <definedName name="言語文化専攻">'選択肢（非表示）'!$BW$16:$BW$21</definedName>
    <definedName name="口腔科学専攻">'選択肢（非表示）'!$AM$16:$AM$21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'選択肢（非表示）'!$BB$16:$BB$21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'選択肢（非表示）'!$BS$16:$BS$21</definedName>
    <definedName name="情報システム工学専攻">'選択肢（非表示）'!$BH$16:$BH$21</definedName>
    <definedName name="情報ネットワーク学専攻">'選択肢（非表示）'!$BI$16:$BI$21</definedName>
    <definedName name="情報科学科">'選択肢（非表示）'!$X$16:$X$21</definedName>
    <definedName name="情報科学研究科">'選択肢（非表示）'!$Y$2:$Y$10</definedName>
    <definedName name="情報基礎数学専攻">'選択肢（非表示）'!$BE$16:$BE$21</definedName>
    <definedName name="情報数理学専攻">'選択肢（非表示）'!$BF$16:$BF$21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'選択肢（非表示）'!$BN$16:$BN$21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'選択肢（非表示）'!$AP$16:$AP$21</definedName>
    <definedName name="生命機能研究科">'選択肢（非表示）'!$X$2:$X$10</definedName>
    <definedName name="生命機能専攻">'選択肢（非表示）'!$BD$16:$BD$21</definedName>
    <definedName name="創成薬学専攻">'選択肢（非表示）'!$AN$16:$AN$21</definedName>
    <definedName name="地球総合工学科">'選択肢（非表示）'!$T$16:$T$21</definedName>
    <definedName name="地球総合工学専攻">'選択肢（非表示）'!$AW$16:$AW$21</definedName>
    <definedName name="電気電子情報通信工学専攻">'選択肢（非表示）'!$AU$16:$AU$21</definedName>
    <definedName name="電子情報工学科">'選択肢（非表示）'!$R$16:$R$21</definedName>
    <definedName name="電子物理科学科">'選択肢（非表示）'!$U$16:$U$21</definedName>
    <definedName name="日本学専攻">'選択肢（非表示）'!$BQ$16:$BQ$21</definedName>
    <definedName name="日本語・日本文化専攻">'選択肢（非表示）'!$BY$16:$BY$21</definedName>
    <definedName name="比較公共政策専攻">'選択肢（非表示）'!$BC$16:$BC$21</definedName>
    <definedName name="物質創成専攻">'選択肢（非表示）'!$AY$16:$AY$21</definedName>
    <definedName name="物理学科">'選択肢（非表示）'!$I$16:$I$21</definedName>
    <definedName name="物理学系専攻">'選択肢（非表示）'!$AR$16:$AR$21</definedName>
    <definedName name="物理学専攻">'選択肢（非表示）'!$AE$16:$AE$21</definedName>
    <definedName name="文化形態論専攻">'選択肢（非表示）'!$BT$16:$BT$21</definedName>
    <definedName name="文化動態論専攻">'選択肢（非表示）'!$BU$16:$BU$21</definedName>
    <definedName name="文化表現論専攻">'選択肢（非表示）'!$BV$16:$BV$21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'選択肢（非表示）'!$BM$16:$BM$21</definedName>
    <definedName name="法務専攻_未修者">'選択肢（非表示）'!$BL$16:$BL$21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3" i="25" l="1"/>
  <c r="AC36" i="25"/>
  <c r="AC29" i="25"/>
  <c r="AC22" i="25"/>
  <c r="AC15" i="25"/>
  <c r="U43" i="25"/>
  <c r="U36" i="25"/>
  <c r="U29" i="25"/>
  <c r="U22" i="25"/>
  <c r="U15" i="25"/>
  <c r="AI85" i="24"/>
  <c r="AA85" i="24"/>
  <c r="S85" i="24"/>
  <c r="K85" i="24"/>
  <c r="AR81" i="24"/>
  <c r="AR77" i="24"/>
  <c r="AR73" i="24"/>
  <c r="AR69" i="24"/>
  <c r="AR65" i="24"/>
  <c r="AR61" i="24"/>
  <c r="AR57" i="24"/>
  <c r="AR53" i="24"/>
  <c r="AR49" i="24"/>
  <c r="AR45" i="24"/>
  <c r="AR41" i="24"/>
  <c r="AR37" i="24"/>
  <c r="AG45" i="25"/>
  <c r="AG47" i="25"/>
  <c r="AG49" i="25"/>
  <c r="P21" i="10"/>
  <c r="P23" i="10" s="1"/>
  <c r="M21" i="10"/>
  <c r="M23" i="10" s="1"/>
  <c r="J21" i="10"/>
  <c r="J23" i="10" s="1"/>
  <c r="G21" i="10"/>
  <c r="G23" i="10" s="1"/>
  <c r="D21" i="10"/>
  <c r="D23" i="10" s="1"/>
  <c r="AR85" i="24" l="1"/>
  <c r="S22" i="10"/>
  <c r="S24" i="10"/>
  <c r="B32" i="11"/>
  <c r="AQ87" i="23"/>
  <c r="AI87" i="23"/>
  <c r="AA87" i="23"/>
  <c r="S87" i="23"/>
  <c r="K87" i="23"/>
  <c r="B16" i="25"/>
  <c r="B9" i="25"/>
  <c r="K22" i="25"/>
  <c r="K15" i="25"/>
  <c r="AG37" i="25"/>
  <c r="U39" i="25" s="1"/>
  <c r="AG30" i="25"/>
  <c r="U32" i="25" s="1"/>
  <c r="AG23" i="25"/>
  <c r="U25" i="25" s="1"/>
  <c r="AG16" i="25"/>
  <c r="U18" i="25" s="1"/>
  <c r="AG9" i="25"/>
  <c r="U11" i="25" s="1"/>
  <c r="AE5" i="25"/>
  <c r="AC14" i="11"/>
  <c r="Y42" i="25"/>
  <c r="Y41" i="25"/>
  <c r="Y40" i="25"/>
  <c r="Y35" i="25"/>
  <c r="Y34" i="25"/>
  <c r="Y33" i="25"/>
  <c r="Y28" i="25"/>
  <c r="Y27" i="25"/>
  <c r="Y26" i="25"/>
  <c r="Y21" i="25"/>
  <c r="Y20" i="25"/>
  <c r="Y19" i="25"/>
  <c r="Y14" i="25"/>
  <c r="Y13" i="25"/>
  <c r="Y12" i="25"/>
  <c r="AC12" i="11"/>
  <c r="AH16" i="25" l="1"/>
  <c r="AH30" i="25"/>
  <c r="Y43" i="25"/>
  <c r="Y36" i="25"/>
  <c r="Y29" i="25"/>
  <c r="Y22" i="25"/>
  <c r="Y15" i="25"/>
  <c r="AH37" i="25"/>
  <c r="AH23" i="25"/>
  <c r="AH9" i="25"/>
  <c r="AR90" i="24"/>
  <c r="AQ92" i="23"/>
  <c r="AQ95" i="23" s="1"/>
  <c r="Y7" i="8"/>
  <c r="AC31" i="11"/>
  <c r="AC30" i="11"/>
  <c r="AC29" i="11"/>
  <c r="AC28" i="11"/>
  <c r="AC27" i="11"/>
  <c r="AC26" i="11"/>
  <c r="AC25" i="11"/>
  <c r="AC24" i="11"/>
  <c r="AC23" i="11"/>
  <c r="AC22" i="11"/>
  <c r="AC13" i="11"/>
  <c r="AC11" i="11"/>
  <c r="AC30" i="8"/>
  <c r="AC31" i="8"/>
  <c r="D5" i="25"/>
  <c r="D43" i="25"/>
  <c r="AC32" i="8"/>
  <c r="S37" i="25" l="1"/>
  <c r="Y37" i="25" s="1"/>
  <c r="S16" i="25"/>
  <c r="Y16" i="25" s="1"/>
  <c r="S23" i="25"/>
  <c r="Y23" i="25" s="1"/>
  <c r="S30" i="25"/>
  <c r="Y30" i="25" s="1"/>
  <c r="S9" i="25"/>
  <c r="Y9" i="25" s="1"/>
  <c r="Y11" i="25" s="1"/>
  <c r="AC32" i="11"/>
  <c r="Y39" i="25" l="1"/>
  <c r="Y32" i="25"/>
  <c r="Y25" i="25"/>
  <c r="Y18" i="25"/>
  <c r="C1" i="10"/>
  <c r="K27" i="8"/>
  <c r="AA6" i="24"/>
  <c r="AA6" i="23"/>
  <c r="F6" i="23"/>
  <c r="F5" i="11"/>
  <c r="AC23" i="25" l="1"/>
  <c r="AC16" i="25"/>
  <c r="AC9" i="25"/>
  <c r="AC11" i="25" s="1"/>
  <c r="AC37" i="25" l="1"/>
  <c r="AC39" i="25" s="1"/>
  <c r="AC30" i="25"/>
  <c r="AC32" i="25" s="1"/>
  <c r="AC18" i="25"/>
  <c r="AJ6" i="25"/>
  <c r="L5" i="25"/>
  <c r="AC25" i="25" l="1"/>
  <c r="A7" i="8" l="1"/>
  <c r="AB11" i="8"/>
  <c r="B5" i="11" l="1"/>
  <c r="B6" i="23"/>
  <c r="B6" i="24"/>
  <c r="F6" i="24" s="1"/>
  <c r="A5" i="25"/>
  <c r="E6" i="10" l="1"/>
  <c r="N6" i="10"/>
  <c r="Q11" i="8" l="1"/>
  <c r="AD8" i="8" l="1"/>
  <c r="K29" i="8"/>
  <c r="W11" i="8"/>
  <c r="T22" i="10" l="1"/>
  <c r="U24" i="10" s="1"/>
  <c r="U22" i="10"/>
</calcChain>
</file>

<file path=xl/sharedStrings.xml><?xml version="1.0" encoding="utf-8"?>
<sst xmlns="http://schemas.openxmlformats.org/spreadsheetml/2006/main" count="1053" uniqueCount="412">
  <si>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</si>
  <si>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</si>
  <si>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</si>
  <si>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</si>
  <si>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</si>
  <si>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</si>
  <si>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</si>
  <si>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</si>
  <si>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</si>
  <si>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</si>
  <si>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</si>
  <si>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</si>
  <si>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</si>
  <si>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</si>
  <si>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</si>
  <si>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</si>
  <si>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</si>
  <si>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</si>
  <si>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</si>
  <si>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</si>
  <si>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</si>
  <si>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</si>
  <si>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</si>
  <si>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</si>
  <si>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</si>
  <si>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</si>
  <si>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</si>
  <si>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</si>
  <si>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</si>
  <si>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</si>
  <si>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</si>
  <si>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</si>
  <si>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</si>
  <si>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</si>
  <si>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</si>
  <si>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</si>
  <si>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提　出　書　類</t>
    <rPh sb="0" eb="1">
      <t>ツツミ</t>
    </rPh>
    <rPh sb="2" eb="3">
      <t>デ</t>
    </rPh>
    <rPh sb="4" eb="5">
      <t>ショ</t>
    </rPh>
    <rPh sb="6" eb="7">
      <t>タグイ</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</si>
  <si>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</si>
  <si>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</si>
  <si>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</si>
  <si>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</si>
  <si>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</si>
  <si>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</si>
  <si>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</si>
  <si>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</si>
  <si>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</si>
  <si>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</si>
  <si>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</si>
  <si>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</si>
  <si>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</si>
  <si>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</si>
  <si>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</si>
  <si>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</si>
  <si>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</si>
  <si>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</si>
  <si>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</si>
  <si>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</si>
  <si>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</si>
  <si>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</si>
  <si>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</si>
  <si>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</si>
  <si>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</si>
  <si>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</si>
  <si>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</si>
  <si>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</si>
  <si>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</si>
  <si>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</si>
  <si>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</si>
  <si>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</si>
  <si>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</si>
  <si>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</si>
  <si>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</si>
  <si>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</si>
  <si>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</si>
  <si>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</si>
  <si>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</si>
  <si>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</si>
  <si>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</si>
  <si>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</si>
  <si>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</si>
  <si>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</si>
  <si>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</si>
  <si>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</si>
  <si>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</si>
  <si>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</si>
  <si>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</si>
  <si>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</si>
  <si>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</si>
  <si>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</si>
  <si>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</si>
  <si>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</si>
  <si>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</si>
  <si>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</si>
  <si>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</si>
  <si>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</si>
  <si>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</si>
  <si>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</si>
  <si>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</si>
  <si>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</si>
  <si>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</si>
  <si>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</si>
  <si>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</si>
  <si>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</si>
  <si>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</si>
  <si>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</si>
  <si>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</si>
  <si>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</si>
  <si>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</si>
  <si>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</si>
  <si>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</si>
  <si>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</si>
  <si>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</si>
  <si>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</si>
  <si>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</si>
  <si>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</si>
  <si>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</si>
  <si>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</si>
  <si>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</si>
  <si>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</si>
  <si>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</si>
  <si>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</si>
  <si>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</si>
  <si>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</si>
  <si>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</si>
  <si>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</si>
  <si>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</si>
  <si>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</si>
  <si>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</si>
  <si>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</si>
  <si>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</si>
  <si>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</si>
  <si>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</si>
  <si>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</si>
  <si>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</si>
  <si>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</si>
  <si>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</si>
  <si>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</si>
  <si>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</si>
  <si>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</si>
  <si>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</si>
  <si>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</si>
  <si>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</si>
  <si>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</si>
  <si>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</si>
  <si>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</si>
  <si>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</si>
  <si>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</si>
  <si>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</si>
  <si>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</si>
  <si>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</si>
  <si>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</si>
  <si>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</si>
  <si>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</si>
  <si>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</si>
  <si>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</si>
  <si>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</si>
  <si>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</si>
  <si>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</si>
  <si>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</si>
  <si>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</si>
  <si>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</si>
  <si>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</si>
  <si>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</si>
  <si>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</si>
  <si>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</si>
  <si>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</si>
  <si>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</si>
  <si>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</si>
  <si>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</si>
  <si>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</si>
  <si>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</si>
  <si>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</si>
  <si>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</si>
  <si>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</si>
  <si>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</si>
  <si>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</si>
  <si>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</si>
  <si>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</si>
  <si>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</si>
  <si>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</si>
  <si>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</si>
  <si>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</si>
  <si>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</si>
  <si>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</si>
  <si>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</si>
  <si>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</si>
  <si>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</si>
  <si>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</si>
  <si>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r>
      <t>受付番号</t>
    </r>
    <r>
      <rPr>
        <sz val="9"/>
        <color theme="1"/>
        <rFont val="HG丸ｺﾞｼｯｸM-PRO"/>
        <family val="3"/>
        <charset val="128"/>
      </rPr>
      <t xml:space="preserve">
（大学使用欄）</t>
    </r>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</si>
  <si>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</si>
  <si>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</si>
  <si>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</si>
  <si>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</si>
  <si>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</si>
  <si>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</si>
  <si>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</si>
  <si>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</si>
  <si>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氏名</t>
    <rPh sb="0" eb="2">
      <t>シメイ</t>
    </rPh>
    <phoneticPr fontId="1"/>
  </si>
  <si>
    <t>続柄</t>
    <rPh sb="0" eb="2">
      <t>ツヅキガラ</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</si>
  <si>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</si>
  <si>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</si>
  <si>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</si>
  <si>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</si>
  <si>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</si>
  <si>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</si>
  <si>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</si>
  <si>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</si>
  <si>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</si>
  <si>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</si>
  <si>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</si>
  <si>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</si>
  <si>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</si>
  <si>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</si>
  <si>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</si>
  <si>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</si>
  <si>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</si>
  <si>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</si>
  <si>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</si>
  <si>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</si>
  <si>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</si>
  <si>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</si>
  <si>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</si>
  <si>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</si>
  <si>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</si>
  <si>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</si>
  <si>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</si>
  <si>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</si>
  <si>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</si>
  <si>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</si>
  <si>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</si>
  <si>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</si>
  <si>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</si>
  <si>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</si>
  <si>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</si>
  <si>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</si>
  <si>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</si>
  <si>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</si>
  <si>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</si>
  <si>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</si>
  <si>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</si>
  <si>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</si>
  <si>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</si>
  <si>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</si>
  <si>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</si>
  <si>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</si>
  <si>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</si>
  <si>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</si>
  <si>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</si>
  <si>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</si>
  <si>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</si>
  <si>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</si>
  <si>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</si>
  <si>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</si>
  <si>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</si>
  <si>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</si>
  <si>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</si>
  <si>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</si>
  <si>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</si>
  <si>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※学校種別</t>
    <rPh sb="1" eb="3">
      <t>ガッコウ</t>
    </rPh>
    <rPh sb="3" eb="5">
      <t>シュベツ</t>
    </rPh>
    <phoneticPr fontId="1"/>
  </si>
  <si>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</si>
  <si>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</si>
  <si>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</si>
  <si>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</si>
  <si>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</si>
  <si>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</si>
  <si>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</si>
  <si>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56"/>
  </si>
  <si>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56"/>
  </si>
  <si>
    <t>主たる家計支持者の</t>
    <rPh sb="0" eb="1">
      <t>シュ</t>
    </rPh>
    <rPh sb="3" eb="5">
      <t>カケイ</t>
    </rPh>
    <rPh sb="5" eb="8">
      <t>シジシャ</t>
    </rPh>
    <phoneticPr fontId="56"/>
  </si>
  <si>
    <t>氏　　名</t>
    <rPh sb="0" eb="1">
      <t>シ</t>
    </rPh>
    <rPh sb="3" eb="4">
      <t>メイ</t>
    </rPh>
    <phoneticPr fontId="56"/>
  </si>
  <si>
    <t>自宅住所</t>
    <rPh sb="0" eb="2">
      <t>ジタク</t>
    </rPh>
    <rPh sb="2" eb="4">
      <t>ジュウショ</t>
    </rPh>
    <phoneticPr fontId="56"/>
  </si>
  <si>
    <t>別居先住所</t>
    <rPh sb="0" eb="2">
      <t>ベッキョ</t>
    </rPh>
    <rPh sb="2" eb="3">
      <t>サキ</t>
    </rPh>
    <rPh sb="3" eb="5">
      <t>ジュウショ</t>
    </rPh>
    <phoneticPr fontId="56"/>
  </si>
  <si>
    <t>支払年月</t>
    <rPh sb="0" eb="2">
      <t>シハライ</t>
    </rPh>
    <rPh sb="2" eb="3">
      <t>トシ</t>
    </rPh>
    <rPh sb="3" eb="4">
      <t>ツキ</t>
    </rPh>
    <phoneticPr fontId="56"/>
  </si>
  <si>
    <t>住居費</t>
    <rPh sb="0" eb="3">
      <t>ジュウキョヒ</t>
    </rPh>
    <phoneticPr fontId="56"/>
  </si>
  <si>
    <t>電気料金</t>
    <rPh sb="0" eb="2">
      <t>デンキ</t>
    </rPh>
    <rPh sb="2" eb="4">
      <t>リョウキン</t>
    </rPh>
    <phoneticPr fontId="56"/>
  </si>
  <si>
    <t>ガス料金</t>
    <rPh sb="2" eb="4">
      <t>リョウキン</t>
    </rPh>
    <phoneticPr fontId="56"/>
  </si>
  <si>
    <t>水道料金</t>
    <rPh sb="0" eb="2">
      <t>スイドウ</t>
    </rPh>
    <rPh sb="2" eb="4">
      <t>リョウキン</t>
    </rPh>
    <phoneticPr fontId="56"/>
  </si>
  <si>
    <t>その他</t>
    <rPh sb="2" eb="3">
      <t>ホカ</t>
    </rPh>
    <phoneticPr fontId="56"/>
  </si>
  <si>
    <t>年</t>
    <rPh sb="0" eb="1">
      <t>ネン</t>
    </rPh>
    <phoneticPr fontId="56"/>
  </si>
  <si>
    <t>月</t>
    <rPh sb="0" eb="1">
      <t>ガツ</t>
    </rPh>
    <phoneticPr fontId="56"/>
  </si>
  <si>
    <t>大学記入欄</t>
    <rPh sb="0" eb="2">
      <t>ダイガク</t>
    </rPh>
    <rPh sb="2" eb="4">
      <t>キニュウ</t>
    </rPh>
    <rPh sb="4" eb="5">
      <t>ラン</t>
    </rPh>
    <phoneticPr fontId="56"/>
  </si>
  <si>
    <t>小　　計</t>
    <rPh sb="0" eb="1">
      <t>ショウ</t>
    </rPh>
    <rPh sb="3" eb="4">
      <t>ケイ</t>
    </rPh>
    <phoneticPr fontId="56"/>
  </si>
  <si>
    <t>合　計</t>
    <rPh sb="0" eb="1">
      <t>ゴウ</t>
    </rPh>
    <rPh sb="2" eb="3">
      <t>ケイ</t>
    </rPh>
    <phoneticPr fontId="56"/>
  </si>
  <si>
    <t>療　養　費　算　出　表</t>
    <rPh sb="0" eb="1">
      <t>イヤス</t>
    </rPh>
    <rPh sb="2" eb="3">
      <t>マモル</t>
    </rPh>
    <rPh sb="4" eb="5">
      <t>ヒ</t>
    </rPh>
    <rPh sb="6" eb="7">
      <t>サン</t>
    </rPh>
    <rPh sb="8" eb="9">
      <t>デ</t>
    </rPh>
    <rPh sb="10" eb="11">
      <t>ヒョウ</t>
    </rPh>
    <phoneticPr fontId="56"/>
  </si>
  <si>
    <t>療養者氏名</t>
    <rPh sb="0" eb="2">
      <t>リョウヨウ</t>
    </rPh>
    <rPh sb="2" eb="3">
      <t>シャ</t>
    </rPh>
    <rPh sb="3" eb="5">
      <t>シメイ</t>
    </rPh>
    <phoneticPr fontId="56"/>
  </si>
  <si>
    <t>病院名</t>
    <rPh sb="0" eb="2">
      <t>ビョウイン</t>
    </rPh>
    <rPh sb="2" eb="3">
      <t>メイ</t>
    </rPh>
    <phoneticPr fontId="56"/>
  </si>
  <si>
    <t>①入院分</t>
    <rPh sb="1" eb="3">
      <t>ニュウイン</t>
    </rPh>
    <rPh sb="3" eb="4">
      <t>ブン</t>
    </rPh>
    <phoneticPr fontId="56"/>
  </si>
  <si>
    <t>②外来分</t>
    <rPh sb="1" eb="3">
      <t>ガイライ</t>
    </rPh>
    <rPh sb="3" eb="4">
      <t>ブン</t>
    </rPh>
    <phoneticPr fontId="56"/>
  </si>
  <si>
    <t>③介護サービス
（自己負担分）</t>
    <rPh sb="1" eb="3">
      <t>カイゴ</t>
    </rPh>
    <rPh sb="9" eb="11">
      <t>ジコ</t>
    </rPh>
    <rPh sb="11" eb="13">
      <t>フタン</t>
    </rPh>
    <rPh sb="13" eb="14">
      <t>ブン</t>
    </rPh>
    <phoneticPr fontId="56"/>
  </si>
  <si>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56"/>
  </si>
  <si>
    <t>計</t>
    <rPh sb="0" eb="1">
      <t>ケイ</t>
    </rPh>
    <phoneticPr fontId="56"/>
  </si>
  <si>
    <t>控除の対象となる費目は次のとおりです。</t>
    <rPh sb="0" eb="2">
      <t>コウジョ</t>
    </rPh>
    <rPh sb="3" eb="5">
      <t>タイショウ</t>
    </rPh>
    <rPh sb="8" eb="10">
      <t>ヒモク</t>
    </rPh>
    <rPh sb="11" eb="12">
      <t>ツギ</t>
    </rPh>
    <phoneticPr fontId="57"/>
  </si>
  <si>
    <t>ア．</t>
    <phoneticPr fontId="56"/>
  </si>
  <si>
    <t>医師又は、歯科医師への診療・治療費</t>
  </si>
  <si>
    <t>イ．</t>
    <phoneticPr fontId="56"/>
  </si>
  <si>
    <t>病院、診療所への入院費用</t>
  </si>
  <si>
    <t>　</t>
    <phoneticPr fontId="56"/>
  </si>
  <si>
    <t>ウ．</t>
    <phoneticPr fontId="56"/>
  </si>
  <si>
    <t>マッサージ師、鍼灸師、柔道整復師などの治療費</t>
  </si>
  <si>
    <t>エ．</t>
    <phoneticPr fontId="56"/>
  </si>
  <si>
    <t>看護人に対して支払う費用（看護人に対する賄い費を含む）</t>
  </si>
  <si>
    <t>オ．</t>
    <phoneticPr fontId="56"/>
  </si>
  <si>
    <t>治療又は、療養のための医薬品費</t>
  </si>
  <si>
    <t>カ．</t>
    <phoneticPr fontId="56"/>
  </si>
  <si>
    <t>病院、診療所に通院するための交通費（必要不可欠と認められたものに限る）</t>
  </si>
  <si>
    <t>キ．</t>
    <phoneticPr fontId="56"/>
  </si>
  <si>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</si>
  <si>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</si>
  <si>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57"/>
  </si>
  <si>
    <t>◆領収書（写）は最近１年以内のもので、月ごとにA4判用紙に貼付けし、合計金額を記入してください。</t>
    <rPh sb="25" eb="26">
      <t>ハン</t>
    </rPh>
    <phoneticPr fontId="56"/>
  </si>
  <si>
    <t>◆領収書が月ごとに並んでいない、合計金額の記入がない場合、受理しかねますのでご了承ください。</t>
    <phoneticPr fontId="56"/>
  </si>
  <si>
    <t>◆補填される金額があり、④に記入する場合、振込み通知書の写しも添付してください。</t>
    <phoneticPr fontId="56"/>
  </si>
  <si>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56"/>
  </si>
  <si>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56"/>
  </si>
  <si>
    <t>健康保険の種類：</t>
    <rPh sb="0" eb="2">
      <t>ケンコウ</t>
    </rPh>
    <rPh sb="2" eb="4">
      <t>ホケン</t>
    </rPh>
    <rPh sb="5" eb="7">
      <t>シュルイ</t>
    </rPh>
    <phoneticPr fontId="56"/>
  </si>
  <si>
    <t>選択</t>
    <rPh sb="0" eb="2">
      <t>センタク</t>
    </rPh>
    <phoneticPr fontId="1"/>
  </si>
  <si>
    <t>☆該当する保険を選択してください。</t>
    <rPh sb="1" eb="3">
      <t>ガイトウ</t>
    </rPh>
    <rPh sb="5" eb="7">
      <t>ホケン</t>
    </rPh>
    <rPh sb="8" eb="10">
      <t>センタク</t>
    </rPh>
    <phoneticPr fontId="56"/>
  </si>
  <si>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</si>
  <si>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</si>
  <si>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</si>
  <si>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</si>
  <si>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</si>
  <si>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</si>
  <si>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</si>
  <si>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</si>
  <si>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</si>
  <si>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</si>
  <si>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</si>
  <si>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</si>
  <si>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</si>
  <si>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</si>
  <si>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</si>
  <si>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</si>
  <si>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</si>
  <si>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</si>
  <si>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</si>
  <si>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</si>
  <si>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</si>
  <si>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</si>
  <si>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</si>
  <si>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</si>
  <si>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</si>
  <si>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</si>
  <si>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</si>
  <si>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t>（様式６）</t>
    <rPh sb="1" eb="3">
      <t>ヨウシキ</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</si>
  <si>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</si>
  <si>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56"/>
  </si>
  <si>
    <t>月</t>
    <rPh sb="0" eb="1">
      <t>ゲツ</t>
    </rPh>
    <phoneticPr fontId="1"/>
  </si>
  <si>
    <t>年金等</t>
    <rPh sb="0" eb="3">
      <t>ネンキントウ</t>
    </rPh>
    <phoneticPr fontId="1"/>
  </si>
  <si>
    <t>令和7年4月1日現在</t>
    <rPh sb="0" eb="2">
      <t>レイワ</t>
    </rPh>
    <rPh sb="3" eb="4">
      <t>ネン</t>
    </rPh>
    <rPh sb="4" eb="5">
      <t>ヘイネン</t>
    </rPh>
    <rPh sb="5" eb="6">
      <t>ガツ</t>
    </rPh>
    <rPh sb="7" eb="8">
      <t>ニチ</t>
    </rPh>
    <rPh sb="8" eb="10">
      <t>ゲンザイ</t>
    </rPh>
    <phoneticPr fontId="1"/>
  </si>
  <si>
    <t>確定申告分</t>
    <rPh sb="0" eb="2">
      <t>カクテイ</t>
    </rPh>
    <rPh sb="2" eb="4">
      <t>シンコク</t>
    </rPh>
    <rPh sb="4" eb="5">
      <t>ブン</t>
    </rPh>
    <phoneticPr fontId="1"/>
  </si>
  <si>
    <r>
      <t xml:space="preserve">【給与所得者以外の収入、又は複数の収入がある家族がいる場合】
</t>
    </r>
    <r>
      <rPr>
        <sz val="10"/>
        <color rgb="FFFF0000"/>
        <rFont val="HG丸ｺﾞｼｯｸM-PRO"/>
        <family val="3"/>
        <charset val="128"/>
      </rPr>
      <t>令和6年分</t>
    </r>
    <r>
      <rPr>
        <sz val="10"/>
        <color theme="1"/>
        <rFont val="HG丸ｺﾞｼｯｸM-PRO"/>
        <family val="3"/>
        <charset val="128"/>
      </rPr>
      <t>確定申告書控（第１表及び第２表）（写）
※受付印のあるもの（電子申告の場合は、受付番号が記載されたもの）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rPh sb="57" eb="59">
      <t>ウケツケ</t>
    </rPh>
    <rPh sb="59" eb="60">
      <t>イン</t>
    </rPh>
    <rPh sb="66" eb="68">
      <t>デンシ</t>
    </rPh>
    <rPh sb="68" eb="70">
      <t>シンコク</t>
    </rPh>
    <rPh sb="71" eb="73">
      <t>バアイ</t>
    </rPh>
    <rPh sb="75" eb="77">
      <t>ウケツケ</t>
    </rPh>
    <rPh sb="77" eb="79">
      <t>バンゴウ</t>
    </rPh>
    <rPh sb="80" eb="82">
      <t>キサイ</t>
    </rPh>
    <phoneticPr fontId="1"/>
  </si>
  <si>
    <t>併給可否</t>
    <rPh sb="0" eb="4">
      <t>ヘイキュウカヒ</t>
    </rPh>
    <phoneticPr fontId="1"/>
  </si>
  <si>
    <t>合計（給与・年金等）</t>
    <rPh sb="0" eb="2">
      <t>ゴウケイ</t>
    </rPh>
    <rPh sb="3" eb="5">
      <t>キュウヨ</t>
    </rPh>
    <rPh sb="6" eb="9">
      <t>ネンキントウ</t>
    </rPh>
    <phoneticPr fontId="1"/>
  </si>
  <si>
    <t>合計（確定申告分）</t>
    <rPh sb="0" eb="2">
      <t>ゴウケイ</t>
    </rPh>
    <rPh sb="3" eb="8">
      <t>カクテイシンコクブン</t>
    </rPh>
    <phoneticPr fontId="1"/>
  </si>
  <si>
    <t>　私は、奨学生に採用された場合の義務を十分理解したうえで、次のとおり民間団体等奨学生推薦候補者の登録を申請します。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4">
      <t>スイセン</t>
    </rPh>
    <rPh sb="44" eb="47">
      <t>コウホシャ</t>
    </rPh>
    <rPh sb="48" eb="50">
      <t>トウロク</t>
    </rPh>
    <rPh sb="51" eb="53">
      <t>シンセイ</t>
    </rPh>
    <phoneticPr fontId="1"/>
  </si>
  <si>
    <t>◆在学生は、秋～冬学期の履修科目の全成績が確定後に作成・提出してください。</t>
    <rPh sb="1" eb="4">
      <t>ザイガクセイ</t>
    </rPh>
    <rPh sb="6" eb="7">
      <t>アキ</t>
    </rPh>
    <rPh sb="8" eb="11">
      <t>フユガッキ</t>
    </rPh>
    <rPh sb="12" eb="16">
      <t>リシュウカモク</t>
    </rPh>
    <rPh sb="17" eb="20">
      <t>ゼンセイセキ</t>
    </rPh>
    <rPh sb="21" eb="24">
      <t>カクテイゴ</t>
    </rPh>
    <rPh sb="25" eb="27">
      <t>サクセイ</t>
    </rPh>
    <rPh sb="28" eb="30">
      <t>テイシュツ</t>
    </rPh>
    <phoneticPr fontId="1"/>
  </si>
  <si>
    <t>また、本学が行うのはあくまでも「推薦」であり、採否は財団が決定します。</t>
    <rPh sb="3" eb="5">
      <t>ホンガク</t>
    </rPh>
    <rPh sb="6" eb="7">
      <t>オコナ</t>
    </rPh>
    <rPh sb="16" eb="18">
      <t>スイセン</t>
    </rPh>
    <rPh sb="23" eb="25">
      <t>サイヒ</t>
    </rPh>
    <rPh sb="26" eb="28">
      <t>ザイダン</t>
    </rPh>
    <rPh sb="29" eb="31">
      <t>ケッテイ</t>
    </rPh>
    <phoneticPr fontId="1"/>
  </si>
  <si>
    <t>提出前チェックリスト</t>
    <rPh sb="0" eb="3">
      <t>テイシュツマエ</t>
    </rPh>
    <phoneticPr fontId="1"/>
  </si>
  <si>
    <r>
      <t>受付番号</t>
    </r>
    <r>
      <rPr>
        <sz val="9"/>
        <color theme="1"/>
        <rFont val="HG丸ｺﾞｼｯｸM-PRO"/>
        <family val="3"/>
        <charset val="128"/>
      </rPr>
      <t xml:space="preserve">
</t>
    </r>
    <r>
      <rPr>
        <sz val="8"/>
        <color theme="1"/>
        <rFont val="HG丸ｺﾞｼｯｸM-PRO"/>
        <family val="3"/>
        <charset val="128"/>
      </rPr>
      <t>（大学使用欄）</t>
    </r>
    <phoneticPr fontId="1"/>
  </si>
  <si>
    <r>
      <t xml:space="preserve">所　属
</t>
    </r>
    <r>
      <rPr>
        <b/>
        <sz val="8"/>
        <color rgb="FF0070C0"/>
        <rFont val="HG丸ｺﾞｼｯｸM-PRO"/>
        <family val="3"/>
        <charset val="128"/>
      </rPr>
      <t>（令和７年</t>
    </r>
    <r>
      <rPr>
        <b/>
        <u/>
        <sz val="8"/>
        <color rgb="FF0070C0"/>
        <rFont val="HG丸ｺﾞｼｯｸM-PRO"/>
        <family val="3"/>
        <charset val="128"/>
      </rPr>
      <t>３月時点</t>
    </r>
    <r>
      <rPr>
        <b/>
        <sz val="8"/>
        <color rgb="FF0070C0"/>
        <rFont val="HG丸ｺﾞｼｯｸM-PRO"/>
        <family val="3"/>
        <charset val="128"/>
      </rPr>
      <t>）</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</si>
  <si>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（令和７年４月時点）</t>
    </r>
    <rPh sb="0" eb="1">
      <t>ショ</t>
    </rPh>
    <rPh sb="2" eb="3">
      <t>ゾク</t>
    </rPh>
    <rPh sb="5" eb="7">
      <t>レイワ</t>
    </rPh>
    <rPh sb="8" eb="9">
      <t>ネン</t>
    </rPh>
    <rPh sb="10" eb="11">
      <t>ガツ</t>
    </rPh>
    <rPh sb="11" eb="13">
      <t>ジテン</t>
    </rPh>
    <phoneticPr fontId="1"/>
  </si>
  <si>
    <r>
      <t xml:space="preserve">学　年
</t>
    </r>
    <r>
      <rPr>
        <b/>
        <sz val="8"/>
        <color rgb="FFFF0000"/>
        <rFont val="HG丸ｺﾞｼｯｸM-PRO"/>
        <family val="3"/>
        <charset val="128"/>
      </rPr>
      <t>（令和７年４月
時点）</t>
    </r>
    <rPh sb="0" eb="1">
      <t>ガク</t>
    </rPh>
    <rPh sb="2" eb="3">
      <t>ネン</t>
    </rPh>
    <rPh sb="5" eb="7">
      <t>レイワ</t>
    </rPh>
    <rPh sb="8" eb="9">
      <t>ネン</t>
    </rPh>
    <rPh sb="12" eb="14">
      <t>ジテン</t>
    </rPh>
    <phoneticPr fontId="1"/>
  </si>
  <si>
    <r>
      <t xml:space="preserve">生年月日、年齢
</t>
    </r>
    <r>
      <rPr>
        <b/>
        <sz val="8"/>
        <color rgb="FFFF0000"/>
        <rFont val="HG丸ｺﾞｼｯｸM-PRO"/>
        <family val="3"/>
        <charset val="128"/>
      </rPr>
      <t>（令和７年４月
時点）</t>
    </r>
    <rPh sb="0" eb="2">
      <t>セイネン</t>
    </rPh>
    <rPh sb="2" eb="4">
      <t>ガッピ</t>
    </rPh>
    <rPh sb="5" eb="7">
      <t>ネンレイ</t>
    </rPh>
    <rPh sb="16" eb="18">
      <t>ジテン</t>
    </rPh>
    <phoneticPr fontId="1"/>
  </si>
  <si>
    <r>
      <t xml:space="preserve">本人の連絡先
</t>
    </r>
    <r>
      <rPr>
        <sz val="8"/>
        <color rgb="FFFF0000"/>
        <rFont val="HG丸ｺﾞｼｯｸM-PRO"/>
        <family val="3"/>
        <charset val="128"/>
      </rPr>
      <t>（令和7年4月時点）</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14" eb="16">
      <t>ジテン</t>
    </rPh>
    <rPh sb="21" eb="24">
      <t>ザイガクセイ</t>
    </rPh>
    <rPh sb="26" eb="28">
      <t>レンラク</t>
    </rPh>
    <rPh sb="36" eb="37">
      <t>オコナ</t>
    </rPh>
    <rPh sb="41" eb="43">
      <t>キホン</t>
    </rPh>
    <phoneticPr fontId="1"/>
  </si>
  <si>
    <r>
      <t xml:space="preserve">年齢
</t>
    </r>
    <r>
      <rPr>
        <sz val="8"/>
        <color theme="1"/>
        <rFont val="HG丸ｺﾞｼｯｸM-PRO"/>
        <family val="3"/>
        <charset val="128"/>
      </rPr>
      <t>（</t>
    </r>
    <r>
      <rPr>
        <b/>
        <sz val="8"/>
        <color rgb="FFFF0000"/>
        <rFont val="HG丸ｺﾞｼｯｸM-PRO"/>
        <family val="3"/>
        <charset val="128"/>
      </rPr>
      <t>R7.4時点</t>
    </r>
    <r>
      <rPr>
        <sz val="8"/>
        <color theme="1"/>
        <rFont val="HG丸ｺﾞｼｯｸM-PRO"/>
        <family val="3"/>
        <charset val="128"/>
      </rPr>
      <t>）</t>
    </r>
    <rPh sb="0" eb="2">
      <t>ネンレイ</t>
    </rPh>
    <rPh sb="8" eb="10">
      <t>ジテン</t>
    </rPh>
    <phoneticPr fontId="1"/>
  </si>
  <si>
    <r>
      <t>学　年
（</t>
    </r>
    <r>
      <rPr>
        <b/>
        <sz val="10"/>
        <color rgb="FFFF0000"/>
        <rFont val="HG丸ｺﾞｼｯｸM-PRO"/>
        <family val="3"/>
        <charset val="128"/>
      </rPr>
      <t>R7.4時点</t>
    </r>
    <r>
      <rPr>
        <sz val="10"/>
        <rFont val="HG丸ｺﾞｼｯｸM-PRO"/>
        <family val="3"/>
        <charset val="128"/>
      </rPr>
      <t>）</t>
    </r>
    <rPh sb="0" eb="1">
      <t>ガク</t>
    </rPh>
    <rPh sb="2" eb="3">
      <t>ネン</t>
    </rPh>
    <rPh sb="9" eb="11">
      <t>ジテン</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</si>
  <si>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３月２５日（火）まで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ヒ</t>
    </rPh>
    <rPh sb="45" eb="47">
      <t>テイシュツ</t>
    </rPh>
    <phoneticPr fontId="1"/>
  </si>
  <si>
    <r>
      <t>①</t>
    </r>
    <r>
      <rPr>
        <b/>
        <sz val="9"/>
        <color rgb="FF0070C0"/>
        <rFont val="HG丸ｺﾞｼｯｸM-PRO"/>
        <family val="3"/>
        <charset val="128"/>
      </rPr>
      <t>（令和7年</t>
    </r>
    <r>
      <rPr>
        <b/>
        <u/>
        <sz val="9"/>
        <color rgb="FF0070C0"/>
        <rFont val="HG丸ｺﾞｼｯｸM-PRO"/>
        <family val="3"/>
        <charset val="128"/>
      </rPr>
      <t>3月時点</t>
    </r>
    <r>
      <rPr>
        <b/>
        <sz val="9"/>
        <color rgb="FF0070C0"/>
        <rFont val="HG丸ｺﾞｼｯｸM-PRO"/>
        <family val="3"/>
        <charset val="128"/>
      </rPr>
      <t>）</t>
    </r>
    <rPh sb="2" eb="4">
      <t>レイワ</t>
    </rPh>
    <rPh sb="5" eb="6">
      <t>ネン</t>
    </rPh>
    <rPh sb="7" eb="8">
      <t>ガツ</t>
    </rPh>
    <phoneticPr fontId="1"/>
  </si>
  <si>
    <r>
      <t>②</t>
    </r>
    <r>
      <rPr>
        <b/>
        <sz val="9"/>
        <color rgb="FFFF0000"/>
        <rFont val="HG丸ｺﾞｼｯｸM-PRO"/>
        <family val="3"/>
        <charset val="128"/>
      </rPr>
      <t>（令和7年4月時点）</t>
    </r>
    <rPh sb="2" eb="4">
      <t>レイワ</t>
    </rPh>
    <rPh sb="5" eb="6">
      <t>ネン</t>
    </rPh>
    <rPh sb="6" eb="7">
      <t>ヘイネン</t>
    </rPh>
    <rPh sb="7" eb="8">
      <t>ガツ</t>
    </rPh>
    <phoneticPr fontId="1"/>
  </si>
  <si>
    <r>
      <rPr>
        <b/>
        <u/>
        <sz val="14"/>
        <color rgb="FFFF0000"/>
        <rFont val="HG丸ｺﾞｼｯｸM-PRO"/>
        <family val="3"/>
        <charset val="128"/>
      </rPr>
      <t>＊書類提出後、登録を取り下げたい場合は、速やかにその旨を届け出てください。</t>
    </r>
    <r>
      <rPr>
        <sz val="10"/>
        <color theme="1"/>
        <rFont val="HG丸ｺﾞｼｯｸM-PRO"/>
        <family val="3"/>
        <charset val="128"/>
      </rPr>
      <t xml:space="preserve">
</t>
    </r>
    <r>
      <rPr>
        <b/>
        <u/>
        <sz val="14"/>
        <color rgb="FFFF0000"/>
        <rFont val="HG丸ｺﾞｼｯｸM-PRO"/>
        <family val="3"/>
        <charset val="128"/>
      </rPr>
      <t>＊合理的な理由がない限り、団体への申請後の辞退は原則的に認めません。</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rPh sb="7" eb="9">
      <t>トウロク</t>
    </rPh>
    <rPh sb="10" eb="11">
      <t>ト</t>
    </rPh>
    <rPh sb="12" eb="13">
      <t>サ</t>
    </rPh>
    <phoneticPr fontId="1"/>
  </si>
  <si>
    <t>□</t>
  </si>
  <si>
    <r>
      <t>他の奨学金について</t>
    </r>
    <r>
      <rPr>
        <b/>
        <sz val="10"/>
        <color rgb="FFFF0000"/>
        <rFont val="HG丸ｺﾞｼｯｸM-PRO"/>
        <family val="3"/>
        <charset val="128"/>
      </rPr>
      <t>（令和7年4月時点）</t>
    </r>
    <rPh sb="0" eb="1">
      <t>タ</t>
    </rPh>
    <rPh sb="2" eb="5">
      <t>ショウガクキン</t>
    </rPh>
    <rPh sb="10" eb="12">
      <t>レイワ</t>
    </rPh>
    <rPh sb="13" eb="14">
      <t>ネン</t>
    </rPh>
    <rPh sb="14" eb="15">
      <t>ヘイネン</t>
    </rPh>
    <rPh sb="15" eb="16">
      <t>ガツ</t>
    </rPh>
    <rPh sb="16" eb="18">
      <t>ジテン</t>
    </rPh>
    <phoneticPr fontId="1"/>
  </si>
  <si>
    <r>
      <rPr>
        <b/>
        <u/>
        <sz val="11"/>
        <color theme="1"/>
        <rFont val="HG丸ｺﾞｼｯｸM-PRO"/>
        <family val="3"/>
        <charset val="128"/>
      </rPr>
      <t>父母及び同一生計者全員</t>
    </r>
    <r>
      <rPr>
        <sz val="11"/>
        <color theme="1"/>
        <rFont val="HG丸ｺﾞｼｯｸM-PRO"/>
        <family val="3"/>
        <charset val="128"/>
      </rPr>
      <t>につき記入。</t>
    </r>
    <rPh sb="0" eb="3">
      <t>フボオヨ</t>
    </rPh>
    <rPh sb="4" eb="11">
      <t>ドウイツセイケイシャゼンイン</t>
    </rPh>
    <rPh sb="14" eb="16">
      <t>キニュウ</t>
    </rPh>
    <phoneticPr fontId="1"/>
  </si>
  <si>
    <r>
      <rPr>
        <b/>
        <sz val="11"/>
        <rFont val="HG丸ｺﾞｼｯｸM-PRO"/>
        <family val="3"/>
        <charset val="128"/>
      </rPr>
      <t>※家族構成は</t>
    </r>
    <r>
      <rPr>
        <b/>
        <u/>
        <sz val="11"/>
        <color rgb="FFFF0000"/>
        <rFont val="HG丸ｺﾞｼｯｸM-PRO"/>
        <family val="3"/>
        <charset val="128"/>
      </rPr>
      <t>父母及び同一生計者全員</t>
    </r>
    <r>
      <rPr>
        <b/>
        <sz val="11"/>
        <color rgb="FFFF0000"/>
        <rFont val="HG丸ｺﾞｼｯｸM-PRO"/>
        <family val="3"/>
        <charset val="128"/>
      </rPr>
      <t>、</t>
    </r>
    <r>
      <rPr>
        <b/>
        <sz val="11"/>
        <rFont val="HG丸ｺﾞｼｯｸM-PRO"/>
        <family val="3"/>
        <charset val="128"/>
      </rPr>
      <t>収入・所得（A～C欄）は</t>
    </r>
    <r>
      <rPr>
        <b/>
        <u/>
        <sz val="11"/>
        <color rgb="FFFF0000"/>
        <rFont val="HG丸ｺﾞｼｯｸM-PRO"/>
        <family val="3"/>
        <charset val="128"/>
      </rPr>
      <t>父母又は父母に代わって家計を支えている方のみ</t>
    </r>
    <r>
      <rPr>
        <b/>
        <sz val="11"/>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</si>
  <si>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要項内容すべて（特に奨学生の義務・併給・辞退の項目）を熟読し、十分理解した。</t>
    <rPh sb="0" eb="2">
      <t>ヨウコウ</t>
    </rPh>
    <rPh sb="2" eb="4">
      <t>ナイヨウ</t>
    </rPh>
    <rPh sb="8" eb="9">
      <t>トク</t>
    </rPh>
    <rPh sb="10" eb="13">
      <t>ショウガクセイ</t>
    </rPh>
    <rPh sb="14" eb="16">
      <t>ギム</t>
    </rPh>
    <rPh sb="17" eb="19">
      <t>ヘイキュウ</t>
    </rPh>
    <rPh sb="20" eb="22">
      <t>ジタイ</t>
    </rPh>
    <rPh sb="23" eb="25">
      <t>コウモク</t>
    </rPh>
    <rPh sb="27" eb="29">
      <t>ジュクドク</t>
    </rPh>
    <rPh sb="31" eb="35">
      <t>ジュウブンリカイ</t>
    </rPh>
    <phoneticPr fontId="1"/>
  </si>
  <si>
    <r>
      <t xml:space="preserve">  </t>
    </r>
    <r>
      <rPr>
        <b/>
        <u/>
        <sz val="10"/>
        <color theme="1"/>
        <rFont val="HG丸ｺﾞｼｯｸM-PRO"/>
        <family val="3"/>
        <charset val="128"/>
      </rPr>
      <t>「証明書類一覧」（P.13～15）</t>
    </r>
    <r>
      <rPr>
        <sz val="10"/>
        <color theme="1"/>
        <rFont val="HG丸ｺﾞｼｯｸM-PRO"/>
        <family val="3"/>
        <charset val="128"/>
      </rPr>
      <t>を参照し、不備・不足がないか必ず確認、チェック欄にチェックのうえ、提出してください。</t>
    </r>
    <phoneticPr fontId="1"/>
  </si>
  <si>
    <t>要項P.6の表で「不可」に該当する方（例：４月以降、併給不可の奨学金を受給する）</t>
    <rPh sb="0" eb="2">
      <t>ヨウコウ</t>
    </rPh>
    <rPh sb="6" eb="7">
      <t>ヒョウ</t>
    </rPh>
    <rPh sb="9" eb="11">
      <t>フカ</t>
    </rPh>
    <rPh sb="13" eb="15">
      <t>ガイトウ</t>
    </rPh>
    <rPh sb="17" eb="18">
      <t>カタ</t>
    </rPh>
    <rPh sb="19" eb="20">
      <t>レイ</t>
    </rPh>
    <rPh sb="22" eb="25">
      <t>ガツイコウ</t>
    </rPh>
    <rPh sb="26" eb="30">
      <t>ヘイキュウフカ</t>
    </rPh>
    <rPh sb="31" eb="34">
      <t>ショウガクキン</t>
    </rPh>
    <rPh sb="35" eb="37">
      <t>ジュキュウ</t>
    </rPh>
    <phoneticPr fontId="1"/>
  </si>
  <si>
    <t>（Ａ）×（Ｂ）</t>
    <phoneticPr fontId="1"/>
  </si>
  <si>
    <t>医科学専攻</t>
    <rPh sb="0" eb="5">
      <t>イカガクセンコウ</t>
    </rPh>
    <phoneticPr fontId="1"/>
  </si>
  <si>
    <t>M1</t>
    <phoneticPr fontId="1"/>
  </si>
  <si>
    <t>M2</t>
    <phoneticPr fontId="1"/>
  </si>
  <si>
    <r>
      <t>書類はすべて、</t>
    </r>
    <r>
      <rPr>
        <u/>
        <sz val="10"/>
        <color theme="1"/>
        <rFont val="HG丸ｺﾞｼｯｸM-PRO"/>
        <family val="3"/>
        <charset val="128"/>
      </rPr>
      <t>A４サイズ・片面印刷・クリップ留め</t>
    </r>
    <r>
      <rPr>
        <sz val="10"/>
        <color theme="1"/>
        <rFont val="HG丸ｺﾞｼｯｸM-PRO"/>
        <family val="3"/>
        <charset val="128"/>
      </rPr>
      <t xml:space="preserve">で準備した。
</t>
    </r>
    <r>
      <rPr>
        <u/>
        <sz val="10"/>
        <color rgb="FFFF0000"/>
        <rFont val="HG丸ｺﾞｼｯｸM-PRO"/>
        <family val="3"/>
        <charset val="128"/>
      </rPr>
      <t>ホッチキスで留めていない。</t>
    </r>
    <rPh sb="0" eb="2">
      <t>ショルイ</t>
    </rPh>
    <rPh sb="13" eb="17">
      <t>カタメンインサツ</t>
    </rPh>
    <rPh sb="22" eb="23">
      <t>ト</t>
    </rPh>
    <rPh sb="25" eb="27">
      <t>ジュンビ</t>
    </rPh>
    <rPh sb="37" eb="38">
      <t>ト</t>
    </rPh>
    <phoneticPr fontId="1"/>
  </si>
  <si>
    <t>留年歴（高校以降）の有無</t>
    <rPh sb="0" eb="3">
      <t>リュウネンレキ</t>
    </rPh>
    <rPh sb="4" eb="8">
      <t>コウコウイコウ</t>
    </rPh>
    <rPh sb="10" eb="12">
      <t>ウム</t>
    </rPh>
    <phoneticPr fontId="1"/>
  </si>
  <si>
    <r>
      <rPr>
        <b/>
        <u/>
        <sz val="11"/>
        <color theme="1"/>
        <rFont val="HG丸ｺﾞｼｯｸM-PRO"/>
        <family val="3"/>
        <charset val="128"/>
      </rPr>
      <t>父母または父母に代わって家計を支えている方のみ</t>
    </r>
    <r>
      <rPr>
        <sz val="11"/>
        <color theme="1"/>
        <rFont val="HG丸ｺﾞｼｯｸM-PRO"/>
        <family val="3"/>
        <charset val="128"/>
      </rPr>
      <t>記入。</t>
    </r>
    <phoneticPr fontId="1"/>
  </si>
  <si>
    <r>
      <t>◆</t>
    </r>
    <r>
      <rPr>
        <u/>
        <sz val="11"/>
        <color theme="1"/>
        <rFont val="HG丸ｺﾞｼｯｸM-PRO"/>
        <family val="3"/>
        <charset val="128"/>
      </rPr>
      <t>発行日の都合等により、令和6年度末までに履修した全ての科目の成績が記載された『成績証明書』が提出できない場合、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</si>
  <si>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r>
      <t>◆地方公共団体又は民間奨学団体の奨学金の状況　</t>
    </r>
    <r>
      <rPr>
        <sz val="8"/>
        <color theme="1"/>
        <rFont val="HG丸ｺﾞｼｯｸM-PRO"/>
        <family val="3"/>
        <charset val="128"/>
      </rPr>
      <t>（</t>
    </r>
    <r>
      <rPr>
        <sz val="8"/>
        <color rgb="FF0070C0"/>
        <rFont val="HG丸ｺﾞｼｯｸM-PRO"/>
        <family val="3"/>
        <charset val="128"/>
      </rPr>
      <t>リーディングプログラム・次世代研究者挑戦的育成プログラム・学振特別研究員等も要回答</t>
    </r>
    <r>
      <rPr>
        <sz val="8"/>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6" eb="39">
      <t>ジセダイ</t>
    </rPh>
    <rPh sb="39" eb="47">
      <t>ケンキュウシャチョウセンテキイクセイ</t>
    </rPh>
    <rPh sb="53" eb="55">
      <t>ガクシン</t>
    </rPh>
    <rPh sb="55" eb="57">
      <t>トクベツ</t>
    </rPh>
    <rPh sb="57" eb="60">
      <t>ケンキュウイン</t>
    </rPh>
    <rPh sb="60" eb="61">
      <t>トウ</t>
    </rPh>
    <rPh sb="62" eb="65">
      <t>ヨウカイトウ</t>
    </rPh>
    <phoneticPr fontId="1"/>
  </si>
  <si>
    <t>以下については、該当する項目に「○」を付し、控除を受けようとする場合は必要書類を提出してください。（Ｐ.14～15参照）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</si>
  <si>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r>
      <rPr>
        <sz val="11"/>
        <color theme="1"/>
        <rFont val="HG丸ｺﾞｼｯｸM-PRO"/>
        <family val="3"/>
        <charset val="128"/>
      </rPr>
      <t>　</t>
    </r>
    <r>
      <rPr>
        <u/>
        <sz val="11"/>
        <color theme="1"/>
        <rFont val="HG丸ｺﾞｼｯｸM-PRO"/>
        <family val="3"/>
        <charset val="128"/>
      </rPr>
      <t>提出前チェックリスト（様式６）にその旨記入してください。</t>
    </r>
    <rPh sb="1" eb="4">
      <t>テイシュツマエ</t>
    </rPh>
    <rPh sb="12" eb="14">
      <t>ヨウシキ</t>
    </rPh>
    <rPh sb="19" eb="20">
      <t>ムネ</t>
    </rPh>
    <rPh sb="20" eb="22">
      <t>キニュウ</t>
    </rPh>
    <phoneticPr fontId="1"/>
  </si>
  <si>
    <t>・長期療養者がいる場合のみに作成してください。</t>
  </si>
  <si>
    <t>・各月の金額をExcelにご入力ください。金額は自動計算されます。</t>
  </si>
  <si>
    <t>・使用年月ではなく、実際に支払った月について各項目に記入してください。</t>
  </si>
  <si>
    <t>・診断書（写し）と領収書（写し可、但し診断内容に関係のないものは除く）と一緒に提出してください。</t>
  </si>
  <si>
    <t>・複数の診療機関を受診されている場合は、本紙をコピーし、病気別、病院別に療養費算出表を作成してください。</t>
  </si>
  <si>
    <t>・各月の金額をExcelにご入力ください。金額は自動計算されます（上限は71万円です。）。</t>
  </si>
  <si>
    <t>・出願前12ヶ月以内分の領収書（写）により算出してください。併せて算出に使用した領収書（写）を添付してください。</t>
    <phoneticPr fontId="1"/>
  </si>
  <si>
    <t>・別居経費として控除が受けられる範囲は、別居者が負担している住居費・光熱水料及び出願前12ヶ月以内の転居の際に購入した家具等
　の費用です。（電話料・賄い費等は控除対象とはなりません。）</t>
    <phoneticPr fontId="1"/>
  </si>
  <si>
    <r>
      <t>・</t>
    </r>
    <r>
      <rPr>
        <u/>
        <sz val="8"/>
        <color rgb="FFFF0000"/>
        <rFont val="HG丸ｺﾞｼｯｸM-PRO"/>
        <family val="3"/>
        <charset val="128"/>
      </rPr>
      <t>主たる家計支持者が別居している（単身赴任等）場合のみ</t>
    </r>
    <r>
      <rPr>
        <sz val="8"/>
        <rFont val="HG丸ｺﾞｼｯｸM-PRO"/>
        <family val="3"/>
        <charset val="128"/>
      </rPr>
      <t>に作成してください。
　学生が一人暮らしで実家から離れて住んでいる場合の書類ではありません。</t>
    </r>
    <phoneticPr fontId="1"/>
  </si>
  <si>
    <r>
      <t>・</t>
    </r>
    <r>
      <rPr>
        <u/>
        <sz val="8"/>
        <color rgb="FFFF0000"/>
        <rFont val="HG丸ｺﾞｼｯｸM-PRO"/>
        <family val="3"/>
        <charset val="128"/>
      </rPr>
      <t>出願時時点において、６ヶ月以上の長期療養中の方</t>
    </r>
    <r>
      <rPr>
        <sz val="8"/>
        <rFont val="HG丸ｺﾞｼｯｸM-PRO"/>
        <family val="3"/>
        <charset val="128"/>
      </rPr>
      <t>が対象となります。</t>
    </r>
    <rPh sb="23" eb="24">
      <t>カタ</t>
    </rPh>
    <phoneticPr fontId="1"/>
  </si>
  <si>
    <r>
      <t>※申請受付期間内に提出できない書類がある場合は、チェック欄で「後日提出」を選択し、提出予
　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7" eb="48">
      <t>ビ</t>
    </rPh>
    <rPh sb="49" eb="51">
      <t>イチバン</t>
    </rPh>
    <rPh sb="51" eb="52">
      <t>シタ</t>
    </rPh>
    <rPh sb="53" eb="54">
      <t>ラン</t>
    </rPh>
    <rPh sb="55" eb="57">
      <t>キニュウ</t>
    </rPh>
    <rPh sb="70" eb="72">
      <t>ヨウシキ</t>
    </rPh>
    <rPh sb="75" eb="76">
      <t>オヨ</t>
    </rPh>
    <rPh sb="79" eb="82">
      <t>ホンヨウシキ</t>
    </rPh>
    <rPh sb="89" eb="90">
      <t>カナラ</t>
    </rPh>
    <rPh sb="91" eb="93">
      <t>ウケツケ</t>
    </rPh>
    <rPh sb="93" eb="95">
      <t>シテイ</t>
    </rPh>
    <rPh sb="95" eb="98">
      <t>キカンナイ</t>
    </rPh>
    <rPh sb="99" eb="101">
      <t>テイシュツ</t>
    </rPh>
    <rPh sb="110" eb="114">
      <t>シンセイウケツケ</t>
    </rPh>
    <rPh sb="114" eb="117">
      <t>キカンナイ</t>
    </rPh>
    <rPh sb="118" eb="120">
      <t>テイシュツ</t>
    </rPh>
    <rPh sb="123" eb="125">
      <t>バアイ</t>
    </rPh>
    <rPh sb="127" eb="129">
      <t>ジュリ</t>
    </rPh>
    <phoneticPr fontId="1"/>
  </si>
  <si>
    <r>
      <t>高等学校の調査書　＜</t>
    </r>
    <r>
      <rPr>
        <u/>
        <sz val="10"/>
        <color theme="1"/>
        <rFont val="HG丸ｺﾞｼｯｸM-PRO"/>
        <family val="3"/>
        <charset val="128"/>
      </rPr>
      <t>成績証明書ではありません</t>
    </r>
    <r>
      <rPr>
        <sz val="10"/>
        <color theme="1"/>
        <rFont val="HG丸ｺﾞｼｯｸM-PRO"/>
        <family val="3"/>
        <charset val="128"/>
      </rPr>
      <t>＞</t>
    </r>
    <rPh sb="0" eb="2">
      <t>コウトウ</t>
    </rPh>
    <rPh sb="2" eb="4">
      <t>ガッコウ</t>
    </rPh>
    <rPh sb="5" eb="8">
      <t>チョウサショ</t>
    </rPh>
    <rPh sb="10" eb="15">
      <t>セイセキショウメイショ</t>
    </rPh>
    <phoneticPr fontId="1"/>
  </si>
  <si>
    <r>
      <rPr>
        <sz val="10"/>
        <color rgb="FFFF0000"/>
        <rFont val="HG丸ｺﾞｼｯｸM-PRO"/>
        <family val="3"/>
        <charset val="128"/>
      </rPr>
      <t>令和6年度（5年分）</t>
    </r>
    <r>
      <rPr>
        <sz val="10"/>
        <color theme="1"/>
        <rFont val="HG丸ｺﾞｼｯｸM-PRO"/>
        <family val="3"/>
        <charset val="128"/>
      </rPr>
      <t>課税証明書（所得証明書〔所得がなければ非課税証明書〕）
（父母・同一生計者全員分・コピーは不可）</t>
    </r>
    <rPh sb="0" eb="2">
      <t>レイワ</t>
    </rPh>
    <rPh sb="3" eb="5">
      <t>ネンド</t>
    </rPh>
    <rPh sb="7" eb="9">
      <t>ネンブン</t>
    </rPh>
    <rPh sb="10" eb="12">
      <t>カゼイ</t>
    </rPh>
    <rPh sb="12" eb="15">
      <t>ショウメイショ</t>
    </rPh>
    <rPh sb="16" eb="18">
      <t>ショトク</t>
    </rPh>
    <rPh sb="18" eb="21">
      <t>ショウメイショ</t>
    </rPh>
    <rPh sb="22" eb="24">
      <t>ショトク</t>
    </rPh>
    <rPh sb="29" eb="32">
      <t>ヒカゼイ</t>
    </rPh>
    <rPh sb="32" eb="35">
      <t>ショウメイショ</t>
    </rPh>
    <rPh sb="39" eb="41">
      <t>フボ</t>
    </rPh>
    <rPh sb="42" eb="44">
      <t>ドウイツ</t>
    </rPh>
    <rPh sb="44" eb="46">
      <t>セイケイ</t>
    </rPh>
    <rPh sb="46" eb="47">
      <t>シャ</t>
    </rPh>
    <rPh sb="47" eb="49">
      <t>ゼンイン</t>
    </rPh>
    <rPh sb="49" eb="50">
      <t>ブン</t>
    </rPh>
    <rPh sb="55" eb="57">
      <t>フカ</t>
    </rPh>
    <phoneticPr fontId="1"/>
  </si>
  <si>
    <r>
      <t xml:space="preserve">【給与所得者の家族がいる場合】
</t>
    </r>
    <r>
      <rPr>
        <sz val="10"/>
        <color rgb="FFFF0000"/>
        <rFont val="HG丸ｺﾞｼｯｸM-PRO"/>
        <family val="3"/>
        <charset val="128"/>
      </rPr>
      <t>令和6年分</t>
    </r>
    <r>
      <rPr>
        <sz val="10"/>
        <color theme="1"/>
        <rFont val="HG丸ｺﾞｼｯｸM-PRO"/>
        <family val="3"/>
        <charset val="128"/>
      </rPr>
      <t>給与所得の源泉徴収票（写）</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phoneticPr fontId="1"/>
  </si>
  <si>
    <t>（様式６）提出前チェックリスト　※この用紙</t>
    <rPh sb="1" eb="3">
      <t>ヨウシキ</t>
    </rPh>
    <rPh sb="5" eb="8">
      <t>テイシュツマエ</t>
    </rPh>
    <rPh sb="19" eb="21">
      <t>ヨウシ</t>
    </rPh>
    <phoneticPr fontId="1"/>
  </si>
  <si>
    <t>その他　該当者がいる場合に提出が必要な書類（Ｐ.14-15証明書類一覧参照）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</si>
  <si>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t>　後日、追加書類を提出する際には、封筒に氏名・「民間奨学金追加書類」と記入のうえ、提出願います。</t>
    <rPh sb="1" eb="3">
      <t>ゴジツ</t>
    </rPh>
    <rPh sb="4" eb="6">
      <t>ツイカ</t>
    </rPh>
    <rPh sb="6" eb="8">
      <t>ショルイ</t>
    </rPh>
    <rPh sb="9" eb="11">
      <t>テイシュツ</t>
    </rPh>
    <rPh sb="13" eb="14">
      <t>サイ</t>
    </rPh>
    <rPh sb="17" eb="19">
      <t>フウトウ</t>
    </rPh>
    <rPh sb="20" eb="22">
      <t>シメイ</t>
    </rPh>
    <rPh sb="24" eb="26">
      <t>ミンカン</t>
    </rPh>
    <rPh sb="26" eb="29">
      <t>ショウガクキン</t>
    </rPh>
    <rPh sb="29" eb="31">
      <t>ツイカ</t>
    </rPh>
    <rPh sb="31" eb="33">
      <t>ショルイ</t>
    </rPh>
    <rPh sb="35" eb="37">
      <t>キニュウ</t>
    </rPh>
    <rPh sb="41" eb="43">
      <t>テイシュツ</t>
    </rPh>
    <rPh sb="43" eb="44">
      <t>ネガ</t>
    </rPh>
    <phoneticPr fontId="1"/>
  </si>
  <si>
    <r>
      <t>（様式３）成績計算表
※※成績証明書に履修した全ての科目の成績が揃っていない場合は、成績証明書と共に</t>
    </r>
    <r>
      <rPr>
        <b/>
        <u/>
        <sz val="10"/>
        <color rgb="FFFF0000"/>
        <rFont val="HG丸ｺﾞｼｯｸM-PRO"/>
        <family val="3"/>
        <charset val="128"/>
      </rPr>
      <t>３月25日（火）まで</t>
    </r>
    <r>
      <rPr>
        <sz val="10"/>
        <color theme="1"/>
        <rFont val="HG丸ｺﾞｼｯｸM-PRO"/>
        <family val="3"/>
        <charset val="128"/>
      </rPr>
      <t>に提出のこと</t>
    </r>
    <rPh sb="1" eb="3">
      <t>ヨウシキ</t>
    </rPh>
    <rPh sb="5" eb="7">
      <t>セイセキ</t>
    </rPh>
    <rPh sb="7" eb="9">
      <t>ケイサン</t>
    </rPh>
    <rPh sb="9" eb="10">
      <t>ヒョウ</t>
    </rPh>
    <rPh sb="13" eb="15">
      <t>セイセキ</t>
    </rPh>
    <rPh sb="15" eb="18">
      <t>ショウメイショ</t>
    </rPh>
    <rPh sb="19" eb="21">
      <t>リシュウ</t>
    </rPh>
    <rPh sb="23" eb="24">
      <t>スベ</t>
    </rPh>
    <rPh sb="26" eb="28">
      <t>カモク</t>
    </rPh>
    <rPh sb="29" eb="31">
      <t>セイセキ</t>
    </rPh>
    <rPh sb="32" eb="33">
      <t>ソロ</t>
    </rPh>
    <rPh sb="38" eb="40">
      <t>バアイ</t>
    </rPh>
    <rPh sb="42" eb="44">
      <t>セイセキ</t>
    </rPh>
    <rPh sb="44" eb="47">
      <t>ショウメイショ</t>
    </rPh>
    <rPh sb="48" eb="49">
      <t>トモ</t>
    </rPh>
    <rPh sb="51" eb="52">
      <t>ガツ</t>
    </rPh>
    <rPh sb="54" eb="55">
      <t>ニチ</t>
    </rPh>
    <rPh sb="56" eb="57">
      <t>ヒ</t>
    </rPh>
    <rPh sb="61" eb="63">
      <t>テイシュツ</t>
    </rPh>
    <phoneticPr fontId="1"/>
  </si>
  <si>
    <r>
      <t>成績証明書
※履修した全ての科目の成績が揃っていない場合は、（様式３）成績計算書と共に</t>
    </r>
    <r>
      <rPr>
        <b/>
        <u/>
        <sz val="10"/>
        <color rgb="FFFF0000"/>
        <rFont val="HG丸ｺﾞｼｯｸM-PRO"/>
        <family val="3"/>
        <charset val="128"/>
      </rPr>
      <t>３月25日（火）まで</t>
    </r>
    <r>
      <rPr>
        <sz val="10"/>
        <color theme="1"/>
        <rFont val="HG丸ｺﾞｼｯｸM-PRO"/>
        <family val="3"/>
        <charset val="128"/>
      </rPr>
      <t>に提出のこと</t>
    </r>
    <rPh sb="0" eb="2">
      <t>セイセキ</t>
    </rPh>
    <rPh sb="2" eb="5">
      <t>ショウメイショ</t>
    </rPh>
    <rPh sb="49" eb="50">
      <t>ヒ</t>
    </rPh>
    <phoneticPr fontId="1"/>
  </si>
  <si>
    <t>学業成績不振により留年となった方</t>
    <rPh sb="15" eb="16">
      <t>カタ</t>
    </rPh>
    <phoneticPr fontId="1"/>
  </si>
  <si>
    <r>
      <rPr>
        <b/>
        <u/>
        <sz val="10"/>
        <color theme="1"/>
        <rFont val="HG丸ｺﾞｼｯｸM-PRO"/>
        <family val="3"/>
        <charset val="128"/>
      </rPr>
      <t>現在の家計状況の説明</t>
    </r>
    <r>
      <rPr>
        <sz val="10"/>
        <color theme="1"/>
        <rFont val="HG丸ｺﾞｼｯｸM-PRO"/>
        <family val="3"/>
        <charset val="128"/>
      </rPr>
      <t>に加え、</t>
    </r>
    <r>
      <rPr>
        <b/>
        <u/>
        <sz val="10"/>
        <color rgb="FFFF0000"/>
        <rFont val="HG丸ｺﾞｼｯｸM-PRO"/>
        <family val="3"/>
        <charset val="128"/>
      </rPr>
      <t>研究内容（予定・見込も可）・希望進路も必ず記入</t>
    </r>
    <r>
      <rPr>
        <sz val="10"/>
        <color theme="1"/>
        <rFont val="HG丸ｺﾞｼｯｸM-PRO"/>
        <family val="3"/>
        <charset val="128"/>
      </rPr>
      <t>すること。</t>
    </r>
    <rPh sb="0" eb="2">
      <t>ゲンザイ</t>
    </rPh>
    <rPh sb="3" eb="5">
      <t>カケイ</t>
    </rPh>
    <rPh sb="5" eb="7">
      <t>ジョウキョウ</t>
    </rPh>
    <rPh sb="8" eb="10">
      <t>セツメイ</t>
    </rPh>
    <rPh sb="11" eb="12">
      <t>クワ</t>
    </rPh>
    <rPh sb="14" eb="16">
      <t>ケンキュウ</t>
    </rPh>
    <rPh sb="16" eb="18">
      <t>ナイヨウ</t>
    </rPh>
    <rPh sb="19" eb="21">
      <t>ヨテイ</t>
    </rPh>
    <rPh sb="22" eb="24">
      <t>ミコミ</t>
    </rPh>
    <rPh sb="25" eb="26">
      <t>カ</t>
    </rPh>
    <rPh sb="28" eb="32">
      <t>キボウシンロ</t>
    </rPh>
    <rPh sb="33" eb="34">
      <t>カナラ</t>
    </rPh>
    <rPh sb="35" eb="37">
      <t>キニュウ</t>
    </rPh>
    <phoneticPr fontId="1"/>
  </si>
  <si>
    <t>事業（農業）</t>
  </si>
  <si>
    <t>事業（営業等）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</si>
</sst>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8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sz val="14"/>
      <name val="HG丸ｺﾞｼｯｸM-PRO"/>
      <family val="3"/>
      <charset val="128"/>
    </font>
    <font>
      <sz val="6"/>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
      <b/>
      <sz val="11"/>
      <color rgb="FFFF0000"/>
      <name val="ＭＳ Ｐゴシック"/>
      <family val="2"/>
      <charset val="128"/>
      <scheme val="minor"/>
    </font>
    <font>
      <sz val="10"/>
      <color theme="1"/>
      <name val="ＭＳ Ｐゴシック"/>
      <family val="2"/>
      <charset val="128"/>
      <scheme val="minor"/>
    </font>
    <font>
      <b/>
      <u/>
      <sz val="11"/>
      <color theme="1"/>
      <name val="HG丸ｺﾞｼｯｸM-PRO"/>
      <family val="3"/>
      <charset val="128"/>
    </font>
    <font>
      <sz val="11"/>
      <color rgb="FFFF0000"/>
      <name val="ＭＳ Ｐゴシック"/>
      <family val="3"/>
      <charset val="128"/>
      <scheme val="minor"/>
    </font>
    <font>
      <b/>
      <sz val="8"/>
      <color rgb="FF0070C0"/>
      <name val="HG丸ｺﾞｼｯｸM-PRO"/>
      <family val="3"/>
      <charset val="128"/>
    </font>
    <font>
      <b/>
      <u/>
      <sz val="8"/>
      <color rgb="FF0070C0"/>
      <name val="HG丸ｺﾞｼｯｸM-PRO"/>
      <family val="3"/>
      <charset val="128"/>
    </font>
    <font>
      <b/>
      <sz val="9"/>
      <color rgb="FF0070C0"/>
      <name val="HG丸ｺﾞｼｯｸM-PRO"/>
      <family val="3"/>
      <charset val="128"/>
    </font>
    <font>
      <b/>
      <u/>
      <sz val="9"/>
      <color rgb="FF0070C0"/>
      <name val="HG丸ｺﾞｼｯｸM-PRO"/>
      <family val="3"/>
      <charset val="128"/>
    </font>
    <font>
      <b/>
      <sz val="9"/>
      <color rgb="FFFF0000"/>
      <name val="HG丸ｺﾞｼｯｸM-PRO"/>
      <family val="3"/>
      <charset val="128"/>
    </font>
    <font>
      <u/>
      <sz val="10"/>
      <color rgb="FFFF0000"/>
      <name val="HG丸ｺﾞｼｯｸM-PRO"/>
      <family val="3"/>
      <charset val="128"/>
    </font>
    <font>
      <sz val="8"/>
      <color rgb="FF0070C0"/>
      <name val="HG丸ｺﾞｼｯｸM-PRO"/>
      <family val="3"/>
      <charset val="128"/>
    </font>
    <font>
      <u/>
      <sz val="8"/>
      <color rgb="FFFF0000"/>
      <name val="HG丸ｺﾞｼｯｸM-PRO"/>
      <family val="3"/>
      <charset val="128"/>
    </font>
  </fonts>
  <fills count="11">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99"/>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dotted">
        <color indexed="64"/>
      </left>
      <right/>
      <top style="medium">
        <color indexed="64"/>
      </top>
      <bottom/>
      <diagonal/>
    </border>
    <border>
      <left/>
      <right style="dotted">
        <color indexed="64"/>
      </right>
      <top/>
      <bottom/>
      <diagonal/>
    </border>
    <border>
      <left style="dotted">
        <color indexed="64"/>
      </left>
      <right/>
      <top/>
      <bottom style="thin">
        <color indexed="64"/>
      </bottom>
      <diagonal/>
    </border>
    <border>
      <left style="thick">
        <color rgb="FFFF66CC"/>
      </left>
      <right/>
      <top style="thick">
        <color rgb="FFFF66CC"/>
      </top>
      <bottom style="medium">
        <color indexed="64"/>
      </bottom>
      <diagonal/>
    </border>
    <border>
      <left/>
      <right/>
      <top style="thick">
        <color rgb="FFFF66CC"/>
      </top>
      <bottom style="medium">
        <color indexed="64"/>
      </bottom>
      <diagonal/>
    </border>
    <border>
      <left/>
      <right style="thick">
        <color rgb="FFFF66CC"/>
      </right>
      <top style="thick">
        <color rgb="FFFF66CC"/>
      </top>
      <bottom style="medium">
        <color indexed="64"/>
      </bottom>
      <diagonal/>
    </border>
    <border>
      <left style="thick">
        <color rgb="FFFF66CC"/>
      </left>
      <right/>
      <top style="medium">
        <color indexed="64"/>
      </top>
      <bottom/>
      <diagonal/>
    </border>
    <border>
      <left/>
      <right style="thick">
        <color rgb="FFFF66CC"/>
      </right>
      <top style="medium">
        <color indexed="64"/>
      </top>
      <bottom/>
      <diagonal/>
    </border>
    <border>
      <left style="thick">
        <color rgb="FFFF66CC"/>
      </left>
      <right/>
      <top style="medium">
        <color indexed="64"/>
      </top>
      <bottom style="thin">
        <color indexed="64"/>
      </bottom>
      <diagonal/>
    </border>
    <border>
      <left style="thick">
        <color rgb="FFFF66CC"/>
      </left>
      <right/>
      <top/>
      <bottom/>
      <diagonal/>
    </border>
    <border>
      <left/>
      <right style="thick">
        <color rgb="FFFF66CC"/>
      </right>
      <top/>
      <bottom/>
      <diagonal/>
    </border>
    <border>
      <left style="thick">
        <color rgb="FFFF66CC"/>
      </left>
      <right/>
      <top style="thin">
        <color indexed="64"/>
      </top>
      <bottom style="medium">
        <color indexed="64"/>
      </bottom>
      <diagonal/>
    </border>
    <border>
      <left/>
      <right style="thick">
        <color rgb="FFFF66CC"/>
      </right>
      <top style="thin">
        <color indexed="64"/>
      </top>
      <bottom style="medium">
        <color indexed="64"/>
      </bottom>
      <diagonal/>
    </border>
    <border>
      <left style="thick">
        <color rgb="FFFF66CC"/>
      </left>
      <right style="thin">
        <color indexed="64"/>
      </right>
      <top/>
      <bottom/>
      <diagonal/>
    </border>
    <border>
      <left/>
      <right style="thick">
        <color rgb="FFFF66CC"/>
      </right>
      <top style="medium">
        <color indexed="64"/>
      </top>
      <bottom style="thin">
        <color indexed="64"/>
      </bottom>
      <diagonal/>
    </border>
    <border>
      <left/>
      <right style="thick">
        <color rgb="FFFF66CC"/>
      </right>
      <top style="thin">
        <color indexed="64"/>
      </top>
      <bottom style="thin">
        <color indexed="64"/>
      </bottom>
      <diagonal/>
    </border>
    <border>
      <left style="thick">
        <color rgb="FFFF66CC"/>
      </left>
      <right/>
      <top style="thin">
        <color indexed="64"/>
      </top>
      <bottom style="thick">
        <color rgb="FFFF66CC"/>
      </bottom>
      <diagonal/>
    </border>
    <border>
      <left/>
      <right/>
      <top style="thin">
        <color indexed="64"/>
      </top>
      <bottom style="thick">
        <color rgb="FFFF66CC"/>
      </bottom>
      <diagonal/>
    </border>
    <border>
      <left/>
      <right style="thin">
        <color indexed="64"/>
      </right>
      <top style="thin">
        <color indexed="64"/>
      </top>
      <bottom style="thick">
        <color rgb="FFFF66CC"/>
      </bottom>
      <diagonal/>
    </border>
    <border>
      <left style="thin">
        <color indexed="64"/>
      </left>
      <right/>
      <top style="thin">
        <color indexed="64"/>
      </top>
      <bottom style="thick">
        <color rgb="FFFF66CC"/>
      </bottom>
      <diagonal/>
    </border>
    <border>
      <left/>
      <right style="thick">
        <color rgb="FFFF66CC"/>
      </right>
      <top style="thin">
        <color indexed="64"/>
      </top>
      <bottom style="thick">
        <color rgb="FFFF66CC"/>
      </bottom>
      <diagonal/>
    </border>
    <border>
      <left style="thick">
        <color rgb="FF00B050"/>
      </left>
      <right/>
      <top style="thick">
        <color rgb="FF00B050"/>
      </top>
      <bottom style="medium">
        <color indexed="64"/>
      </bottom>
      <diagonal/>
    </border>
    <border>
      <left/>
      <right/>
      <top style="thick">
        <color rgb="FF00B050"/>
      </top>
      <bottom style="medium">
        <color indexed="64"/>
      </bottom>
      <diagonal/>
    </border>
    <border>
      <left/>
      <right style="thick">
        <color rgb="FFFF66CC"/>
      </right>
      <top style="thick">
        <color rgb="FF00B050"/>
      </top>
      <bottom style="medium">
        <color indexed="64"/>
      </bottom>
      <diagonal/>
    </border>
    <border>
      <left style="thick">
        <color rgb="FF00B050"/>
      </left>
      <right style="medium">
        <color indexed="64"/>
      </right>
      <top style="medium">
        <color indexed="64"/>
      </top>
      <bottom/>
      <diagonal/>
    </border>
    <border>
      <left style="thick">
        <color rgb="FF00B050"/>
      </left>
      <right style="medium">
        <color indexed="64"/>
      </right>
      <top/>
      <bottom/>
      <diagonal/>
    </border>
    <border>
      <left/>
      <right style="thick">
        <color rgb="FFFF66CC"/>
      </right>
      <top/>
      <bottom style="thin">
        <color indexed="64"/>
      </bottom>
      <diagonal/>
    </border>
    <border diagonalUp="1">
      <left/>
      <right style="thick">
        <color rgb="FFFF66CC"/>
      </right>
      <top style="thin">
        <color indexed="64"/>
      </top>
      <bottom style="medium">
        <color indexed="64"/>
      </bottom>
      <diagonal style="thin">
        <color indexed="64"/>
      </diagonal>
    </border>
    <border>
      <left style="medium">
        <color indexed="64"/>
      </left>
      <right/>
      <top/>
      <bottom style="thick">
        <color rgb="FF00B050"/>
      </bottom>
      <diagonal/>
    </border>
    <border>
      <left/>
      <right style="thin">
        <color indexed="64"/>
      </right>
      <top/>
      <bottom style="thick">
        <color rgb="FF00B05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rgb="FFFF66CC"/>
      </right>
      <top style="thin">
        <color indexed="64"/>
      </top>
      <bottom/>
      <diagonal style="thin">
        <color indexed="64"/>
      </diagonal>
    </border>
    <border>
      <left style="thick">
        <color rgb="FF00B050"/>
      </left>
      <right/>
      <top style="medium">
        <color auto="1"/>
      </top>
      <bottom/>
      <diagonal/>
    </border>
    <border>
      <left/>
      <right style="thick">
        <color rgb="FF00B050"/>
      </right>
      <top style="medium">
        <color auto="1"/>
      </top>
      <bottom style="medium">
        <color indexed="64"/>
      </bottom>
      <diagonal/>
    </border>
    <border>
      <left style="thick">
        <color rgb="FF00B050"/>
      </left>
      <right/>
      <top/>
      <bottom/>
      <diagonal/>
    </border>
    <border>
      <left style="thick">
        <color rgb="FF00B050"/>
      </left>
      <right/>
      <top/>
      <bottom style="thick">
        <color rgb="FF00B050"/>
      </bottom>
      <diagonal/>
    </border>
    <border>
      <left style="thin">
        <color indexed="64"/>
      </left>
      <right style="thin">
        <color indexed="64"/>
      </right>
      <top style="medium">
        <color indexed="64"/>
      </top>
      <bottom style="thick">
        <color rgb="FF00B050"/>
      </bottom>
      <diagonal/>
    </border>
    <border>
      <left style="thin">
        <color indexed="64"/>
      </left>
      <right/>
      <top style="medium">
        <color indexed="64"/>
      </top>
      <bottom style="thick">
        <color rgb="FF00B050"/>
      </bottom>
      <diagonal/>
    </border>
    <border>
      <left style="thin">
        <color auto="1"/>
      </left>
      <right/>
      <top style="thick">
        <color rgb="FFFF66CC"/>
      </top>
      <bottom style="medium">
        <color indexed="64"/>
      </bottom>
      <diagonal/>
    </border>
    <border>
      <left/>
      <right style="thin">
        <color indexed="64"/>
      </right>
      <top style="thick">
        <color rgb="FFFF66CC"/>
      </top>
      <bottom style="medium">
        <color indexed="64"/>
      </bottom>
      <diagonal/>
    </border>
    <border>
      <left/>
      <right style="thick">
        <color rgb="FF00B050"/>
      </right>
      <top style="thick">
        <color rgb="FFFF66CC"/>
      </top>
      <bottom style="medium">
        <color indexed="64"/>
      </bottom>
      <diagonal/>
    </border>
    <border>
      <left/>
      <right style="thin">
        <color indexed="64"/>
      </right>
      <top style="medium">
        <color indexed="64"/>
      </top>
      <bottom style="thick">
        <color rgb="FF00B050"/>
      </bottom>
      <diagonal/>
    </border>
    <border>
      <left style="thin">
        <color indexed="64"/>
      </left>
      <right/>
      <top/>
      <bottom style="thick">
        <color rgb="FF00B050"/>
      </bottom>
      <diagonal/>
    </border>
    <border>
      <left/>
      <right/>
      <top/>
      <bottom style="thick">
        <color rgb="FF00B050"/>
      </bottom>
      <diagonal/>
    </border>
    <border>
      <left/>
      <right/>
      <top style="medium">
        <color indexed="64"/>
      </top>
      <bottom style="thick">
        <color rgb="FF00B050"/>
      </bottom>
      <diagonal/>
    </border>
    <border>
      <left/>
      <right style="thick">
        <color rgb="FF00B050"/>
      </right>
      <top style="medium">
        <color indexed="64"/>
      </top>
      <bottom style="thick">
        <color rgb="FF00B050"/>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55" fillId="0" borderId="0">
      <alignment vertical="center"/>
    </xf>
  </cellStyleXfs>
  <cellXfs count="1062">
    <xf numFmtId="0" fontId="0" fillId="0" borderId="0" xfId="0">
      <alignment vertical="center"/>
    </xf>
    <xf numFmtId="0" fontId="29" fillId="0" borderId="84" xfId="0" applyFont="1" applyFill="1" applyBorder="1" applyAlignment="1" applyProtection="1">
      <alignment horizontal="center" vertical="center" wrapText="1"/>
      <protection locked="0"/>
    </xf>
    <xf numFmtId="0" fontId="29" fillId="0" borderId="43" xfId="0" applyFont="1" applyFill="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2" fillId="0" borderId="0" xfId="0" applyFont="1" applyFill="1" applyProtection="1">
      <alignment vertical="center"/>
      <protection hidden="1"/>
    </xf>
    <xf numFmtId="0" fontId="3" fillId="0" borderId="0" xfId="0" applyFont="1" applyProtection="1">
      <alignment vertical="center"/>
      <protection hidden="1"/>
    </xf>
    <xf numFmtId="0" fontId="5" fillId="0" borderId="0" xfId="0" applyFont="1" applyBorder="1" applyAlignment="1" applyProtection="1">
      <alignment horizontal="left" vertical="center" wrapText="1"/>
      <protection hidden="1"/>
    </xf>
    <xf numFmtId="0" fontId="2" fillId="6" borderId="4" xfId="0" applyFont="1" applyFill="1" applyBorder="1" applyAlignment="1" applyProtection="1">
      <alignment vertical="center"/>
      <protection hidden="1"/>
    </xf>
    <xf numFmtId="0" fontId="25" fillId="0" borderId="64" xfId="0" applyFont="1" applyFill="1" applyBorder="1" applyAlignment="1" applyProtection="1">
      <alignment horizontal="center" vertical="center" wrapText="1"/>
      <protection hidden="1"/>
    </xf>
    <xf numFmtId="0" fontId="25" fillId="0" borderId="31" xfId="0" applyFont="1" applyFill="1" applyBorder="1" applyAlignment="1" applyProtection="1">
      <alignment horizontal="center" vertical="center"/>
      <protection hidden="1"/>
    </xf>
    <xf numFmtId="0" fontId="25" fillId="0" borderId="31" xfId="0" applyFont="1" applyBorder="1" applyAlignment="1" applyProtection="1">
      <alignment horizontal="center" vertical="center"/>
      <protection hidden="1"/>
    </xf>
    <xf numFmtId="0" fontId="25" fillId="0" borderId="13" xfId="0" applyFont="1" applyFill="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4" fillId="6" borderId="94"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39" fillId="6" borderId="11" xfId="0" applyFont="1" applyFill="1" applyBorder="1" applyProtection="1">
      <alignment vertical="center"/>
      <protection hidden="1"/>
    </xf>
    <xf numFmtId="0" fontId="39" fillId="3" borderId="11" xfId="0" applyFont="1" applyFill="1" applyBorder="1" applyAlignment="1" applyProtection="1">
      <alignment horizontal="centerContinuous" vertical="center"/>
      <protection hidden="1"/>
    </xf>
    <xf numFmtId="0" fontId="37"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1" xfId="0" applyFont="1" applyFill="1" applyBorder="1" applyAlignment="1" applyProtection="1">
      <alignment horizontal="centerContinuous" vertical="center"/>
      <protection hidden="1"/>
    </xf>
    <xf numFmtId="0" fontId="25" fillId="0" borderId="0" xfId="0" applyFont="1" applyFill="1" applyAlignment="1" applyProtection="1">
      <alignment vertical="center"/>
      <protection hidden="1"/>
    </xf>
    <xf numFmtId="0" fontId="25" fillId="0" borderId="0" xfId="0" applyFont="1" applyFill="1" applyBorder="1" applyAlignment="1" applyProtection="1">
      <alignment vertical="center"/>
      <protection hidden="1"/>
    </xf>
    <xf numFmtId="0" fontId="21" fillId="0" borderId="0" xfId="0" applyFont="1" applyFill="1" applyBorder="1" applyAlignment="1" applyProtection="1">
      <alignment horizontal="left" vertical="center" wrapText="1"/>
      <protection hidden="1"/>
    </xf>
    <xf numFmtId="0" fontId="25" fillId="0" borderId="0" xfId="0" applyFont="1" applyFill="1" applyProtection="1">
      <alignment vertical="center"/>
      <protection hidden="1"/>
    </xf>
    <xf numFmtId="0" fontId="6" fillId="6" borderId="29" xfId="0" applyFont="1" applyFill="1" applyBorder="1" applyProtection="1">
      <alignment vertical="center"/>
      <protection hidden="1"/>
    </xf>
    <xf numFmtId="0" fontId="2" fillId="6" borderId="37" xfId="0" applyFont="1" applyFill="1" applyBorder="1" applyProtection="1">
      <alignment vertical="center"/>
      <protection hidden="1"/>
    </xf>
    <xf numFmtId="0" fontId="2" fillId="6" borderId="38"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44" xfId="0" applyFont="1" applyFill="1" applyBorder="1" applyProtection="1">
      <alignment vertical="center"/>
      <protection hidden="1"/>
    </xf>
    <xf numFmtId="0" fontId="2" fillId="0" borderId="23"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2" xfId="0" applyFont="1" applyFill="1" applyBorder="1" applyAlignment="1" applyProtection="1">
      <alignment vertical="center"/>
      <protection hidden="1"/>
    </xf>
    <xf numFmtId="0" fontId="2" fillId="0" borderId="43" xfId="0" applyFont="1" applyFill="1" applyBorder="1" applyAlignment="1" applyProtection="1">
      <alignment vertical="center"/>
      <protection hidden="1"/>
    </xf>
    <xf numFmtId="0" fontId="2" fillId="0" borderId="44" xfId="0" applyFont="1" applyFill="1" applyBorder="1" applyAlignment="1" applyProtection="1">
      <alignment vertical="center"/>
      <protection hidden="1"/>
    </xf>
    <xf numFmtId="0" fontId="4" fillId="0" borderId="0" xfId="0" applyFont="1" applyBorder="1" applyAlignment="1" applyProtection="1">
      <alignment horizontal="left" vertical="center" wrapText="1"/>
      <protection hidden="1"/>
    </xf>
    <xf numFmtId="0" fontId="4" fillId="0" borderId="0" xfId="0" applyFont="1" applyProtection="1">
      <alignment vertical="center"/>
      <protection hidden="1"/>
    </xf>
    <xf numFmtId="0" fontId="0" fillId="0" borderId="0" xfId="0" applyFill="1" applyAlignment="1" applyProtection="1">
      <alignment vertical="center" shrinkToFit="1"/>
      <protection hidden="1"/>
    </xf>
    <xf numFmtId="0" fontId="2" fillId="0" borderId="42"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8" fillId="0" borderId="0" xfId="0" applyFont="1" applyProtection="1">
      <alignment vertical="center"/>
      <protection hidden="1"/>
    </xf>
    <xf numFmtId="0" fontId="38" fillId="0" borderId="0" xfId="0" applyFont="1" applyAlignment="1" applyProtection="1">
      <alignment horizontal="right" vertical="center"/>
      <protection hidden="1"/>
    </xf>
    <xf numFmtId="0" fontId="2" fillId="0" borderId="0" xfId="0" quotePrefix="1" applyFont="1" applyAlignment="1" applyProtection="1">
      <alignment vertical="center"/>
      <protection hidden="1"/>
    </xf>
    <xf numFmtId="0" fontId="2" fillId="0" borderId="0" xfId="0" applyFont="1" applyBorder="1" applyAlignment="1" applyProtection="1">
      <alignment horizontal="right" vertical="center" shrinkToFit="1"/>
      <protection hidden="1"/>
    </xf>
    <xf numFmtId="0" fontId="2" fillId="0" borderId="0" xfId="0" applyFont="1" applyBorder="1" applyAlignment="1" applyProtection="1">
      <alignment horizontal="righ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horizontal="right" vertical="center"/>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Alignme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5" fillId="0" borderId="0" xfId="0" applyFont="1" applyProtection="1">
      <alignment vertical="center"/>
      <protection hidden="1"/>
    </xf>
    <xf numFmtId="0" fontId="27" fillId="0" borderId="0" xfId="0" applyFont="1" applyProtection="1">
      <alignment vertical="center"/>
      <protection hidden="1"/>
    </xf>
    <xf numFmtId="0" fontId="25" fillId="6" borderId="74" xfId="0" applyFont="1" applyFill="1" applyBorder="1" applyAlignment="1" applyProtection="1">
      <alignment horizontal="center" vertical="center" wrapText="1"/>
      <protection hidden="1"/>
    </xf>
    <xf numFmtId="0" fontId="25" fillId="6" borderId="91" xfId="0" applyFont="1" applyFill="1" applyBorder="1" applyAlignment="1" applyProtection="1">
      <alignment horizontal="center" vertical="center" wrapText="1"/>
      <protection hidden="1"/>
    </xf>
    <xf numFmtId="0" fontId="25" fillId="0" borderId="108" xfId="0" applyFont="1" applyBorder="1" applyAlignment="1" applyProtection="1">
      <alignment horizontal="center" vertical="center" wrapText="1"/>
      <protection hidden="1"/>
    </xf>
    <xf numFmtId="0" fontId="25" fillId="0" borderId="85" xfId="0" applyFont="1"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0" fontId="25" fillId="6" borderId="80"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3" xfId="0" applyFont="1" applyBorder="1" applyAlignment="1" applyProtection="1">
      <alignment horizontal="center" vertical="center" wrapText="1"/>
      <protection hidden="1"/>
    </xf>
    <xf numFmtId="0" fontId="25" fillId="0" borderId="89" xfId="0" applyFont="1" applyBorder="1" applyAlignment="1" applyProtection="1">
      <alignment horizontal="center" vertical="center" wrapText="1"/>
      <protection hidden="1"/>
    </xf>
    <xf numFmtId="0" fontId="25" fillId="0" borderId="44" xfId="0" applyFont="1" applyBorder="1" applyAlignment="1" applyProtection="1">
      <alignment horizontal="center" vertical="center" wrapText="1"/>
      <protection hidden="1"/>
    </xf>
    <xf numFmtId="0" fontId="21" fillId="6" borderId="80" xfId="0" applyFont="1" applyFill="1" applyBorder="1" applyAlignment="1" applyProtection="1">
      <alignment horizontal="center" vertical="center" wrapText="1"/>
      <protection hidden="1"/>
    </xf>
    <xf numFmtId="0" fontId="21" fillId="6" borderId="89" xfId="0" applyFont="1" applyFill="1" applyBorder="1" applyAlignment="1" applyProtection="1">
      <alignment horizontal="center" vertical="center" wrapText="1"/>
      <protection hidden="1"/>
    </xf>
    <xf numFmtId="0" fontId="25" fillId="0" borderId="83" xfId="0" applyFont="1" applyBorder="1" applyAlignment="1" applyProtection="1">
      <alignment horizontal="center" vertical="center" wrapText="1"/>
      <protection hidden="1"/>
    </xf>
    <xf numFmtId="0" fontId="2" fillId="0" borderId="74" xfId="0" applyFont="1" applyBorder="1" applyAlignment="1" applyProtection="1">
      <alignment horizontal="left" vertical="top"/>
      <protection hidden="1"/>
    </xf>
    <xf numFmtId="0" fontId="45" fillId="0" borderId="19" xfId="0" applyFont="1" applyBorder="1" applyAlignment="1" applyProtection="1">
      <alignment vertical="center"/>
      <protection hidden="1"/>
    </xf>
    <xf numFmtId="0" fontId="46" fillId="0" borderId="0" xfId="0" applyFont="1" applyAlignment="1" applyProtection="1">
      <alignment vertical="center"/>
      <protection hidden="1"/>
    </xf>
    <xf numFmtId="0" fontId="58" fillId="0" borderId="19" xfId="0" applyFont="1" applyBorder="1" applyAlignment="1" applyProtection="1">
      <alignment vertical="center" wrapText="1"/>
      <protection hidden="1"/>
    </xf>
    <xf numFmtId="0" fontId="59" fillId="0" borderId="0" xfId="0" applyFont="1" applyAlignment="1" applyProtection="1">
      <alignment vertical="center" wrapText="1"/>
      <protection hidden="1"/>
    </xf>
    <xf numFmtId="0" fontId="14" fillId="0" borderId="19" xfId="0" applyFont="1" applyBorder="1" applyAlignment="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4" fillId="0" borderId="0" xfId="2" applyFont="1" applyFill="1" applyBorder="1" applyAlignment="1" applyProtection="1">
      <alignment horizontal="center" vertical="center" wrapText="1"/>
      <protection hidden="1"/>
    </xf>
    <xf numFmtId="0" fontId="2" fillId="0" borderId="0" xfId="2" applyFont="1" applyFill="1" applyBorder="1" applyAlignment="1" applyProtection="1">
      <alignment horizontal="center" vertical="center"/>
      <protection hidden="1"/>
    </xf>
    <xf numFmtId="0" fontId="25" fillId="0" borderId="43" xfId="2" applyFont="1" applyFill="1" applyBorder="1" applyAlignment="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0" fillId="0" borderId="0" xfId="2" applyFont="1" applyAlignment="1" applyProtection="1">
      <alignment vertical="center" shrinkToFit="1"/>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 fillId="0" borderId="0" xfId="0" applyFont="1" applyFill="1" applyAlignment="1" applyProtection="1">
      <alignment vertical="center" shrinkToFit="1"/>
      <protection hidden="1"/>
    </xf>
    <xf numFmtId="0" fontId="2" fillId="0" borderId="0" xfId="0" applyFont="1" applyFill="1" applyAlignment="1" applyProtection="1">
      <alignment horizontal="center" vertical="center" shrinkToFit="1"/>
      <protection hidden="1"/>
    </xf>
    <xf numFmtId="0" fontId="0" fillId="0" borderId="0" xfId="0" applyFill="1" applyAlignment="1" applyProtection="1">
      <alignment horizontal="center" vertical="center" shrinkToFit="1"/>
      <protection hidden="1"/>
    </xf>
    <xf numFmtId="0" fontId="0" fillId="0" borderId="0" xfId="0" applyFill="1" applyAlignment="1" applyProtection="1">
      <alignment vertical="center"/>
      <protection hidden="1"/>
    </xf>
    <xf numFmtId="0" fontId="12" fillId="0" borderId="0" xfId="0" applyFont="1" applyFill="1" applyAlignment="1" applyProtection="1">
      <alignment horizontal="right" vertical="center"/>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29" xfId="0" applyFont="1" applyFill="1" applyBorder="1" applyAlignment="1" applyProtection="1">
      <alignment horizontal="centerContinuous" vertical="center"/>
      <protection hidden="1"/>
    </xf>
    <xf numFmtId="0" fontId="2" fillId="6" borderId="37" xfId="0" applyFont="1" applyFill="1" applyBorder="1" applyAlignment="1" applyProtection="1">
      <alignment horizontal="centerContinuous" vertical="center"/>
      <protection hidden="1"/>
    </xf>
    <xf numFmtId="0" fontId="2" fillId="6" borderId="38" xfId="0" applyFont="1" applyFill="1" applyBorder="1" applyAlignment="1" applyProtection="1">
      <alignment horizontal="centerContinuous" vertical="center"/>
      <protection hidden="1"/>
    </xf>
    <xf numFmtId="0" fontId="4" fillId="6" borderId="37" xfId="0" applyFont="1" applyFill="1" applyBorder="1" applyAlignment="1" applyProtection="1">
      <alignment horizontal="centerContinuous" vertical="center"/>
      <protection hidden="1"/>
    </xf>
    <xf numFmtId="0" fontId="4" fillId="6" borderId="38" xfId="0" applyFont="1" applyFill="1" applyBorder="1" applyAlignment="1" applyProtection="1">
      <alignment horizontal="centerContinuous" vertical="center"/>
      <protection hidden="1"/>
    </xf>
    <xf numFmtId="0" fontId="0" fillId="6" borderId="37"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38" xfId="0" applyFill="1" applyBorder="1" applyAlignment="1" applyProtection="1">
      <alignment horizontal="centerContinuous" vertical="center"/>
      <protection hidden="1"/>
    </xf>
    <xf numFmtId="0" fontId="27" fillId="0" borderId="0" xfId="0" applyFont="1" applyAlignment="1" applyProtection="1">
      <alignment vertical="center"/>
      <protection hidden="1"/>
    </xf>
    <xf numFmtId="0" fontId="50"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52"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2" xfId="0" applyFont="1" applyFill="1" applyBorder="1" applyAlignment="1" applyProtection="1">
      <alignment horizontal="centerContinuous" vertical="center"/>
      <protection hidden="1"/>
    </xf>
    <xf numFmtId="0" fontId="2" fillId="6" borderId="46" xfId="0" applyFont="1" applyFill="1" applyBorder="1" applyAlignment="1" applyProtection="1">
      <alignment horizontal="centerContinuous" vertical="center"/>
      <protection hidden="1"/>
    </xf>
    <xf numFmtId="0" fontId="0" fillId="6" borderId="62" xfId="0" applyFill="1" applyBorder="1" applyAlignment="1" applyProtection="1">
      <alignment horizontal="centerContinuous" vertical="center"/>
      <protection hidden="1"/>
    </xf>
    <xf numFmtId="0" fontId="0" fillId="6" borderId="61" xfId="0" applyFill="1" applyBorder="1" applyAlignment="1" applyProtection="1">
      <alignment vertical="center"/>
      <protection hidden="1"/>
    </xf>
    <xf numFmtId="0" fontId="28"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48" fillId="0" borderId="62" xfId="0" applyFont="1" applyBorder="1" applyAlignment="1" applyProtection="1">
      <alignment vertical="center"/>
      <protection hidden="1"/>
    </xf>
    <xf numFmtId="0" fontId="38" fillId="0" borderId="62" xfId="0" applyFont="1" applyBorder="1" applyAlignment="1" applyProtection="1">
      <alignment horizontal="center" vertical="center"/>
      <protection hidden="1"/>
    </xf>
    <xf numFmtId="0" fontId="48" fillId="0" borderId="46" xfId="0" applyFont="1" applyBorder="1" applyAlignment="1" applyProtection="1">
      <alignment vertical="center"/>
      <protection hidden="1"/>
    </xf>
    <xf numFmtId="0" fontId="25" fillId="0" borderId="137" xfId="0" applyFont="1" applyBorder="1" applyAlignment="1" applyProtection="1">
      <alignment horizontal="center" vertical="center"/>
      <protection hidden="1"/>
    </xf>
    <xf numFmtId="0" fontId="4" fillId="10" borderId="52"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textRotation="255"/>
      <protection hidden="1"/>
    </xf>
    <xf numFmtId="0" fontId="2" fillId="0" borderId="0" xfId="0" applyFont="1" applyFill="1" applyBorder="1" applyAlignment="1" applyProtection="1">
      <alignment vertical="center"/>
      <protection hidden="1"/>
    </xf>
    <xf numFmtId="0" fontId="19" fillId="0" borderId="0" xfId="0" applyFont="1" applyFill="1" applyProtection="1">
      <alignment vertical="center"/>
      <protection hidden="1"/>
    </xf>
    <xf numFmtId="0" fontId="39" fillId="0" borderId="0" xfId="0" applyFont="1" applyProtection="1">
      <alignment vertical="center"/>
      <protection hidden="1"/>
    </xf>
    <xf numFmtId="0" fontId="73" fillId="0" borderId="0" xfId="0" applyFont="1" applyProtection="1">
      <alignment vertical="center"/>
      <protection hidden="1"/>
    </xf>
    <xf numFmtId="0" fontId="2" fillId="0" borderId="89" xfId="0" applyFont="1" applyFill="1" applyBorder="1" applyAlignment="1" applyProtection="1">
      <alignment horizontal="center" vertical="top"/>
      <protection hidden="1"/>
    </xf>
    <xf numFmtId="0" fontId="2" fillId="6" borderId="62"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Border="1" applyAlignment="1" applyProtection="1">
      <alignment vertical="center"/>
      <protection hidden="1"/>
    </xf>
    <xf numFmtId="0" fontId="0" fillId="0" borderId="42" xfId="0" applyBorder="1" applyAlignment="1" applyProtection="1">
      <alignment vertical="center"/>
      <protection hidden="1"/>
    </xf>
    <xf numFmtId="0" fontId="2" fillId="6" borderId="2" xfId="0" applyFont="1" applyFill="1" applyBorder="1" applyAlignme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0" fillId="0" borderId="62" xfId="0" applyBorder="1" applyAlignment="1" applyProtection="1">
      <alignment vertical="center"/>
      <protection hidden="1"/>
    </xf>
    <xf numFmtId="0" fontId="2"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0" fillId="0" borderId="0" xfId="0" applyBorder="1" applyAlignment="1" applyProtection="1">
      <alignment vertical="center"/>
      <protection hidden="1"/>
    </xf>
    <xf numFmtId="0" fontId="26" fillId="0" borderId="0" xfId="2" applyFont="1" applyAlignment="1" applyProtection="1">
      <alignment horizontal="center" vertical="center"/>
      <protection hidden="1"/>
    </xf>
    <xf numFmtId="0" fontId="25" fillId="0" borderId="0" xfId="2" applyFont="1" applyAlignment="1" applyProtection="1">
      <alignment horizontal="center" vertical="center"/>
      <protection hidden="1"/>
    </xf>
    <xf numFmtId="0" fontId="5" fillId="0" borderId="0" xfId="0" applyFont="1" applyAlignment="1" applyProtection="1">
      <alignment horizontal="left" vertical="center"/>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horizontal="center" vertical="center" shrinkToFit="1"/>
      <protection hidden="1"/>
    </xf>
    <xf numFmtId="0" fontId="0" fillId="6" borderId="46" xfId="0" applyFill="1" applyBorder="1" applyAlignment="1" applyProtection="1">
      <alignment vertical="center"/>
      <protection hidden="1"/>
    </xf>
    <xf numFmtId="0" fontId="4" fillId="0" borderId="61" xfId="0" applyFont="1" applyBorder="1" applyAlignment="1" applyProtection="1">
      <alignment vertical="center"/>
      <protection hidden="1"/>
    </xf>
    <xf numFmtId="0" fontId="0" fillId="0" borderId="46" xfId="0" applyBorder="1" applyAlignment="1" applyProtection="1">
      <alignment vertical="center"/>
      <protection hidden="1"/>
    </xf>
    <xf numFmtId="0" fontId="25" fillId="0" borderId="185" xfId="0" applyFont="1" applyFill="1" applyBorder="1" applyAlignment="1" applyProtection="1">
      <alignment horizontal="center" vertical="center"/>
      <protection hidden="1"/>
    </xf>
    <xf numFmtId="0" fontId="25" fillId="0" borderId="185" xfId="0" applyFont="1" applyBorder="1" applyAlignment="1" applyProtection="1">
      <alignment horizontal="center" vertical="center"/>
      <protection hidden="1"/>
    </xf>
    <xf numFmtId="0" fontId="2" fillId="6" borderId="186" xfId="0" applyFont="1" applyFill="1" applyBorder="1" applyAlignment="1" applyProtection="1">
      <alignment horizontal="centerContinuous" vertical="center"/>
      <protection hidden="1"/>
    </xf>
    <xf numFmtId="0" fontId="2" fillId="6" borderId="61" xfId="0" applyFont="1" applyFill="1" applyBorder="1" applyAlignment="1" applyProtection="1">
      <alignment horizontal="centerContinuous" vertical="center"/>
      <protection hidden="1"/>
    </xf>
    <xf numFmtId="0" fontId="49" fillId="0" borderId="0" xfId="0" applyFont="1" applyProtection="1">
      <alignment vertical="center"/>
    </xf>
    <xf numFmtId="0" fontId="10" fillId="0" borderId="0" xfId="0" applyFont="1" applyProtection="1">
      <alignment vertical="center"/>
    </xf>
    <xf numFmtId="0" fontId="31" fillId="0" borderId="0" xfId="0" applyFont="1" applyProtection="1">
      <alignment vertical="center"/>
    </xf>
    <xf numFmtId="0" fontId="29" fillId="0" borderId="0" xfId="0" applyFont="1" applyProtection="1">
      <alignment vertical="center"/>
    </xf>
    <xf numFmtId="0" fontId="11" fillId="0" borderId="0" xfId="0" applyFont="1" applyProtection="1">
      <alignment vertical="center"/>
    </xf>
    <xf numFmtId="0" fontId="63" fillId="0" borderId="0" xfId="0" applyFont="1" applyProtection="1">
      <alignment vertical="center"/>
    </xf>
    <xf numFmtId="0" fontId="39" fillId="0" borderId="0" xfId="0" applyFont="1" applyProtection="1">
      <alignment vertical="center"/>
    </xf>
    <xf numFmtId="0" fontId="2" fillId="0" borderId="0" xfId="0" applyFo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2" fillId="0" borderId="0" xfId="0" applyFont="1" applyFill="1" applyBorder="1" applyAlignment="1" applyProtection="1">
      <alignment horizontal="center" vertical="center" textRotation="255"/>
    </xf>
    <xf numFmtId="0" fontId="0" fillId="0" borderId="0" xfId="0" applyFill="1" applyBorder="1" applyAlignment="1" applyProtection="1">
      <alignment horizontal="center" vertical="center" textRotation="255"/>
    </xf>
    <xf numFmtId="0" fontId="15" fillId="0" borderId="0"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center" vertical="center" shrinkToFit="1"/>
    </xf>
    <xf numFmtId="0" fontId="11" fillId="0" borderId="0" xfId="0" applyFont="1" applyAlignment="1" applyProtection="1">
      <alignment horizontal="left" vertical="center"/>
      <protection hidden="1"/>
    </xf>
    <xf numFmtId="0" fontId="34" fillId="2" borderId="0" xfId="0" applyFont="1" applyFill="1" applyBorder="1" applyAlignment="1" applyProtection="1">
      <alignment vertical="center" wrapText="1"/>
      <protection hidden="1"/>
    </xf>
    <xf numFmtId="0" fontId="34" fillId="0" borderId="0" xfId="0" applyFont="1" applyFill="1" applyBorder="1" applyAlignment="1" applyProtection="1">
      <alignment vertical="center" wrapText="1"/>
      <protection hidden="1"/>
    </xf>
    <xf numFmtId="0" fontId="34" fillId="0" borderId="93" xfId="0" applyFont="1" applyBorder="1" applyAlignment="1" applyProtection="1">
      <alignment vertical="center" wrapText="1"/>
      <protection hidden="1"/>
    </xf>
    <xf numFmtId="0" fontId="34" fillId="2" borderId="93" xfId="0" applyFont="1" applyFill="1" applyBorder="1" applyAlignment="1" applyProtection="1">
      <alignment vertical="center" wrapText="1"/>
      <protection hidden="1"/>
    </xf>
    <xf numFmtId="0" fontId="2" fillId="0" borderId="0" xfId="0" applyFont="1" applyAlignment="1" applyProtection="1">
      <alignment horizontal="left" vertical="center"/>
      <protection hidden="1"/>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35" fillId="0" borderId="27" xfId="0" applyFont="1" applyFill="1" applyBorder="1" applyAlignment="1" applyProtection="1">
      <alignment horizontal="center" vertical="center" wrapText="1"/>
      <protection hidden="1"/>
    </xf>
    <xf numFmtId="0" fontId="35" fillId="0" borderId="27" xfId="0" applyFont="1" applyFill="1" applyBorder="1" applyAlignment="1" applyProtection="1">
      <alignment horizontal="center" vertical="center"/>
      <protection hidden="1"/>
    </xf>
    <xf numFmtId="0" fontId="2" fillId="6" borderId="96" xfId="0" applyFont="1" applyFill="1" applyBorder="1" applyAlignment="1" applyProtection="1">
      <alignment horizontal="center" vertical="center"/>
      <protection hidden="1"/>
    </xf>
    <xf numFmtId="0" fontId="0" fillId="6" borderId="97" xfId="0" applyFill="1" applyBorder="1" applyAlignment="1" applyProtection="1">
      <alignment horizontal="center" vertical="center"/>
      <protection hidden="1"/>
    </xf>
    <xf numFmtId="0" fontId="0" fillId="6" borderId="98" xfId="0" applyFill="1" applyBorder="1" applyAlignment="1" applyProtection="1">
      <alignment horizontal="center" vertical="center"/>
      <protection hidden="1"/>
    </xf>
    <xf numFmtId="0" fontId="18" fillId="0" borderId="89" xfId="0" applyFont="1" applyFill="1" applyBorder="1" applyAlignment="1" applyProtection="1">
      <alignment horizontal="center" vertical="center" wrapText="1"/>
      <protection locked="0"/>
    </xf>
    <xf numFmtId="0" fontId="18" fillId="0" borderId="43"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0" fontId="18" fillId="0" borderId="89" xfId="0" applyFont="1" applyFill="1" applyBorder="1" applyAlignment="1" applyProtection="1">
      <alignment horizontal="center" vertical="center" shrinkToFit="1"/>
      <protection locked="0"/>
    </xf>
    <xf numFmtId="0" fontId="18" fillId="0" borderId="43"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101" xfId="0" applyFont="1" applyFill="1" applyBorder="1" applyAlignment="1" applyProtection="1">
      <alignment horizontal="center" vertical="center" shrinkToFit="1"/>
      <protection locked="0"/>
    </xf>
    <xf numFmtId="0" fontId="43" fillId="0" borderId="99" xfId="0" applyFont="1" applyFill="1" applyBorder="1" applyAlignment="1" applyProtection="1">
      <alignment horizontal="center" vertical="center" shrinkToFit="1"/>
      <protection locked="0"/>
    </xf>
    <xf numFmtId="0" fontId="43" fillId="0" borderId="100" xfId="0" applyFont="1" applyFill="1" applyBorder="1" applyAlignment="1" applyProtection="1">
      <alignment horizontal="center" vertical="center" shrinkToFit="1"/>
      <protection locked="0"/>
    </xf>
    <xf numFmtId="0" fontId="4" fillId="6" borderId="16" xfId="0" applyFont="1" applyFill="1" applyBorder="1" applyAlignment="1" applyProtection="1">
      <alignment horizontal="center" vertical="center"/>
      <protection hidden="1"/>
    </xf>
    <xf numFmtId="0" fontId="2" fillId="6" borderId="2" xfId="0" applyFont="1" applyFill="1" applyBorder="1" applyAlignment="1" applyProtection="1">
      <alignment vertical="center"/>
      <protection hidden="1"/>
    </xf>
    <xf numFmtId="0" fontId="2" fillId="6" borderId="19" xfId="0" applyFont="1" applyFill="1" applyBorder="1" applyAlignment="1" applyProtection="1">
      <alignment vertical="center"/>
      <protection hidden="1"/>
    </xf>
    <xf numFmtId="0" fontId="2" fillId="6" borderId="0" xfId="0" applyFont="1" applyFill="1" applyAlignment="1" applyProtection="1">
      <alignment vertical="center"/>
      <protection hidden="1"/>
    </xf>
    <xf numFmtId="0" fontId="2" fillId="6" borderId="34" xfId="0" applyFont="1" applyFill="1" applyBorder="1" applyAlignment="1" applyProtection="1">
      <alignment vertical="center"/>
      <protection hidden="1"/>
    </xf>
    <xf numFmtId="0" fontId="2" fillId="6" borderId="43" xfId="0" applyFont="1" applyFill="1" applyBorder="1" applyAlignment="1" applyProtection="1">
      <alignment vertical="center"/>
      <protection hidden="1"/>
    </xf>
    <xf numFmtId="0" fontId="2" fillId="6" borderId="102" xfId="0" applyFont="1" applyFill="1" applyBorder="1" applyAlignment="1" applyProtection="1">
      <alignment horizontal="center" vertical="center"/>
      <protection hidden="1"/>
    </xf>
    <xf numFmtId="0" fontId="2" fillId="6" borderId="103" xfId="0" applyFont="1" applyFill="1" applyBorder="1" applyAlignment="1" applyProtection="1">
      <alignment horizontal="center" vertical="center"/>
      <protection hidden="1"/>
    </xf>
    <xf numFmtId="0" fontId="2" fillId="6" borderId="104" xfId="0" applyFont="1" applyFill="1" applyBorder="1" applyAlignment="1" applyProtection="1">
      <alignment horizontal="center" vertical="center"/>
      <protection hidden="1"/>
    </xf>
    <xf numFmtId="0" fontId="2" fillId="6" borderId="85" xfId="0"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11" fillId="0" borderId="73" xfId="0" applyFont="1" applyBorder="1" applyAlignment="1" applyProtection="1">
      <alignment horizontal="center" vertical="center" wrapText="1"/>
      <protection locked="0"/>
    </xf>
    <xf numFmtId="0" fontId="54" fillId="0" borderId="62" xfId="0" applyFont="1" applyBorder="1" applyAlignment="1" applyProtection="1">
      <alignment horizontal="center" vertical="center" wrapText="1"/>
      <protection locked="0"/>
    </xf>
    <xf numFmtId="0" fontId="54" fillId="0" borderId="46"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11" fillId="0" borderId="15" xfId="0" applyFont="1" applyFill="1" applyBorder="1" applyAlignment="1" applyProtection="1">
      <alignment horizontal="center" vertical="center" wrapText="1"/>
      <protection locked="0"/>
    </xf>
    <xf numFmtId="0" fontId="11" fillId="0" borderId="134" xfId="0" applyFont="1" applyFill="1" applyBorder="1" applyAlignment="1" applyProtection="1">
      <alignment horizontal="center" vertical="center" wrapText="1"/>
      <protection locked="0"/>
    </xf>
    <xf numFmtId="0" fontId="5" fillId="6" borderId="82" xfId="0" applyFont="1" applyFill="1" applyBorder="1" applyAlignment="1" applyProtection="1">
      <alignment horizontal="center" vertical="center"/>
      <protection hidden="1"/>
    </xf>
    <xf numFmtId="0" fontId="2" fillId="6" borderId="82" xfId="0" applyFont="1" applyFill="1" applyBorder="1" applyAlignment="1" applyProtection="1">
      <alignment vertical="center"/>
      <protection hidden="1"/>
    </xf>
    <xf numFmtId="0" fontId="9" fillId="6" borderId="50" xfId="0" applyFont="1" applyFill="1" applyBorder="1" applyAlignment="1" applyProtection="1">
      <alignment horizontal="left" vertical="top"/>
      <protection hidden="1"/>
    </xf>
    <xf numFmtId="0" fontId="2" fillId="6" borderId="50" xfId="0" applyFont="1" applyFill="1" applyBorder="1" applyAlignment="1" applyProtection="1">
      <alignment vertical="center"/>
      <protection hidden="1"/>
    </xf>
    <xf numFmtId="0" fontId="11" fillId="0" borderId="15" xfId="0" applyFont="1" applyFill="1" applyBorder="1" applyAlignment="1" applyProtection="1">
      <alignment horizontal="center" vertical="center"/>
      <protection locked="0"/>
    </xf>
    <xf numFmtId="14" fontId="22" fillId="0" borderId="1" xfId="0" applyNumberFormat="1" applyFont="1" applyFill="1" applyBorder="1" applyAlignment="1" applyProtection="1">
      <alignment horizontal="center" vertical="center" wrapText="1"/>
      <protection locked="0"/>
    </xf>
    <xf numFmtId="14" fontId="22" fillId="0" borderId="1" xfId="0" applyNumberFormat="1" applyFont="1" applyFill="1" applyBorder="1" applyAlignment="1" applyProtection="1">
      <alignment vertical="center" wrapText="1"/>
      <protection locked="0"/>
    </xf>
    <xf numFmtId="0" fontId="5" fillId="6" borderId="82" xfId="0" applyFont="1" applyFill="1" applyBorder="1" applyAlignment="1" applyProtection="1">
      <alignment horizontal="center" vertical="center" wrapText="1"/>
      <protection hidden="1"/>
    </xf>
    <xf numFmtId="0" fontId="2" fillId="6" borderId="82" xfId="0" applyFont="1" applyFill="1" applyBorder="1" applyAlignment="1" applyProtection="1">
      <alignment horizontal="center" vertical="center"/>
      <protection hidden="1"/>
    </xf>
    <xf numFmtId="0" fontId="29" fillId="0" borderId="13"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2" fillId="0" borderId="22" xfId="0" applyFont="1" applyBorder="1" applyAlignment="1" applyProtection="1">
      <alignment vertical="center" wrapText="1"/>
      <protection hidden="1"/>
    </xf>
    <xf numFmtId="0" fontId="42"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29" fillId="0" borderId="31"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11" fillId="0" borderId="13"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locked="0" hidden="1"/>
    </xf>
    <xf numFmtId="0" fontId="48" fillId="0" borderId="31" xfId="0" applyFont="1" applyBorder="1" applyAlignment="1" applyProtection="1">
      <alignment horizontal="center" vertical="center"/>
      <protection locked="0" hidden="1"/>
    </xf>
    <xf numFmtId="0" fontId="11" fillId="0" borderId="5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42" xfId="0" applyFont="1" applyFill="1" applyBorder="1" applyAlignment="1" applyProtection="1">
      <alignment horizontal="center" vertical="center"/>
      <protection locked="0"/>
    </xf>
    <xf numFmtId="0" fontId="11" fillId="4" borderId="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protection locked="0"/>
    </xf>
    <xf numFmtId="0" fontId="38" fillId="0" borderId="0" xfId="0" applyFont="1" applyBorder="1" applyAlignment="1" applyProtection="1">
      <alignment horizontal="left" vertical="center" shrinkToFit="1"/>
      <protection hidden="1"/>
    </xf>
    <xf numFmtId="0" fontId="38" fillId="0" borderId="0" xfId="0" applyFont="1" applyAlignment="1" applyProtection="1">
      <alignment horizontal="left" vertical="center" shrinkToFit="1"/>
      <protection hidden="1"/>
    </xf>
    <xf numFmtId="0" fontId="0" fillId="0" borderId="0" xfId="0" applyAlignment="1" applyProtection="1">
      <alignment vertical="center"/>
      <protection hidden="1"/>
    </xf>
    <xf numFmtId="0" fontId="0" fillId="0" borderId="42" xfId="0" applyBorder="1" applyAlignment="1" applyProtection="1">
      <alignment vertical="center"/>
      <protection hidden="1"/>
    </xf>
    <xf numFmtId="0" fontId="11" fillId="0" borderId="19"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2" fillId="6" borderId="40" xfId="0" applyNumberFormat="1" applyFont="1" applyFill="1" applyBorder="1" applyAlignment="1" applyProtection="1">
      <alignment horizontal="center" vertical="center" wrapText="1"/>
      <protection hidden="1"/>
    </xf>
    <xf numFmtId="0" fontId="2" fillId="6" borderId="40"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7" xfId="0" applyFont="1" applyFill="1" applyBorder="1" applyAlignment="1" applyProtection="1">
      <alignment horizontal="center" vertical="center" wrapText="1"/>
      <protection hidden="1"/>
    </xf>
    <xf numFmtId="0" fontId="2" fillId="6" borderId="37" xfId="0" applyFont="1" applyFill="1" applyBorder="1" applyAlignment="1" applyProtection="1">
      <alignment vertical="center"/>
      <protection hidden="1"/>
    </xf>
    <xf numFmtId="0" fontId="2" fillId="6" borderId="30" xfId="0" applyFont="1" applyFill="1" applyBorder="1" applyAlignment="1" applyProtection="1">
      <alignment vertical="center"/>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Border="1" applyAlignment="1" applyProtection="1">
      <alignment horizontal="center" vertical="center" wrapText="1"/>
      <protection hidden="1"/>
    </xf>
    <xf numFmtId="0" fontId="2" fillId="6" borderId="0" xfId="0" applyFont="1" applyFill="1" applyBorder="1" applyAlignment="1" applyProtection="1">
      <alignment vertical="center"/>
      <protection hidden="1"/>
    </xf>
    <xf numFmtId="0" fontId="2" fillId="6" borderId="12" xfId="0" applyFont="1" applyFill="1" applyBorder="1" applyAlignment="1" applyProtection="1">
      <alignment vertical="center"/>
      <protection hidden="1"/>
    </xf>
    <xf numFmtId="0" fontId="29" fillId="6" borderId="0" xfId="0" applyFont="1" applyFill="1" applyBorder="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 fillId="6" borderId="35" xfId="0" applyFont="1" applyFill="1" applyBorder="1" applyAlignment="1" applyProtection="1">
      <alignment vertical="center"/>
      <protection hidden="1"/>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protection locked="0"/>
    </xf>
    <xf numFmtId="0" fontId="11" fillId="0" borderId="1" xfId="0" applyFont="1" applyFill="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11" fillId="0" borderId="31" xfId="0" applyFont="1" applyFill="1" applyBorder="1" applyAlignment="1" applyProtection="1">
      <alignment horizontal="left" vertical="center"/>
      <protection locked="0"/>
    </xf>
    <xf numFmtId="0" fontId="11" fillId="0" borderId="15" xfId="0" applyFont="1" applyFill="1" applyBorder="1" applyAlignment="1" applyProtection="1">
      <alignment horizontal="center" vertical="center" wrapText="1"/>
      <protection hidden="1"/>
    </xf>
    <xf numFmtId="0" fontId="11" fillId="0" borderId="15" xfId="0" applyFont="1" applyBorder="1" applyAlignment="1" applyProtection="1">
      <alignment vertical="center"/>
      <protection hidden="1"/>
    </xf>
    <xf numFmtId="0" fontId="11" fillId="0" borderId="134" xfId="0" applyFont="1" applyBorder="1" applyAlignment="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Alignment="1" applyProtection="1">
      <alignment vertical="center"/>
      <protection hidden="1"/>
    </xf>
    <xf numFmtId="0" fontId="11" fillId="0" borderId="40" xfId="0" applyFont="1" applyBorder="1" applyAlignment="1" applyProtection="1">
      <alignment vertical="center"/>
      <protection hidden="1"/>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Alignment="1" applyProtection="1">
      <alignment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0" fontId="2" fillId="0" borderId="19" xfId="0" applyFont="1" applyBorder="1" applyAlignment="1" applyProtection="1">
      <alignment vertical="center"/>
      <protection hidden="1"/>
    </xf>
    <xf numFmtId="0" fontId="11" fillId="5" borderId="0" xfId="0" applyFont="1" applyFill="1" applyBorder="1" applyAlignment="1" applyProtection="1">
      <alignment horizontal="center" vertical="center"/>
      <protection locked="0"/>
    </xf>
    <xf numFmtId="0" fontId="48" fillId="5" borderId="42"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49" fontId="6" fillId="0" borderId="22" xfId="0" applyNumberFormat="1" applyFont="1" applyFill="1" applyBorder="1" applyAlignment="1" applyProtection="1">
      <alignment horizontal="center" vertical="center" wrapText="1"/>
      <protection locked="0"/>
    </xf>
    <xf numFmtId="49" fontId="6" fillId="0" borderId="20" xfId="0" applyNumberFormat="1" applyFont="1" applyFill="1" applyBorder="1" applyAlignment="1" applyProtection="1">
      <alignment horizontal="center" vertical="center" wrapText="1"/>
      <protection locked="0"/>
    </xf>
    <xf numFmtId="0" fontId="4" fillId="6" borderId="61" xfId="0" applyFont="1" applyFill="1" applyBorder="1" applyAlignment="1" applyProtection="1">
      <alignment horizontal="center" vertical="center" wrapText="1"/>
      <protection hidden="1"/>
    </xf>
    <xf numFmtId="0" fontId="2" fillId="6" borderId="62" xfId="0" applyFont="1" applyFill="1" applyBorder="1" applyAlignment="1" applyProtection="1">
      <alignment horizontal="center" vertical="center"/>
      <protection hidden="1"/>
    </xf>
    <xf numFmtId="0" fontId="2" fillId="6" borderId="70"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46" xfId="0" applyFont="1" applyFill="1" applyBorder="1" applyAlignment="1" applyProtection="1">
      <alignment vertical="center"/>
      <protection hidden="1"/>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7" xfId="0" applyFont="1" applyFill="1" applyBorder="1" applyAlignment="1" applyProtection="1">
      <alignment horizontal="center" vertical="center"/>
      <protection hidden="1"/>
    </xf>
    <xf numFmtId="179" fontId="11" fillId="0" borderId="9" xfId="0" applyNumberFormat="1" applyFont="1" applyFill="1" applyBorder="1" applyAlignment="1" applyProtection="1">
      <alignment horizontal="center" vertical="center" shrinkToFit="1"/>
      <protection locked="0"/>
    </xf>
    <xf numFmtId="179" fontId="11" fillId="0" borderId="121" xfId="0" applyNumberFormat="1" applyFont="1" applyFill="1" applyBorder="1" applyAlignment="1" applyProtection="1">
      <alignment horizontal="center"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Fill="1" applyBorder="1" applyAlignment="1" applyProtection="1">
      <alignment horizontal="center" vertical="center" wrapText="1"/>
      <protection locked="0"/>
    </xf>
    <xf numFmtId="0" fontId="4" fillId="6" borderId="71" xfId="0" applyFont="1" applyFill="1" applyBorder="1" applyAlignment="1" applyProtection="1">
      <alignment horizontal="center" vertical="center"/>
      <protection hidden="1"/>
    </xf>
    <xf numFmtId="0" fontId="4" fillId="6" borderId="23" xfId="0" applyFont="1" applyFill="1" applyBorder="1" applyAlignment="1" applyProtection="1">
      <alignment horizontal="center" vertical="center"/>
      <protection hidden="1"/>
    </xf>
    <xf numFmtId="0" fontId="4" fillId="6" borderId="92"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1" xfId="0" applyFont="1" applyFill="1" applyBorder="1" applyAlignment="1" applyProtection="1">
      <alignment horizontal="center" vertical="center"/>
      <protection locked="0"/>
    </xf>
    <xf numFmtId="0" fontId="6" fillId="0" borderId="37" xfId="0" applyFont="1" applyFill="1" applyBorder="1" applyAlignment="1" applyProtection="1">
      <alignment vertical="center"/>
      <protection locked="0"/>
    </xf>
    <xf numFmtId="0" fontId="6" fillId="0" borderId="23" xfId="0" applyFont="1" applyFill="1" applyBorder="1" applyAlignment="1" applyProtection="1">
      <alignment vertical="center"/>
      <protection locked="0"/>
    </xf>
    <xf numFmtId="0" fontId="6" fillId="0" borderId="92" xfId="0" applyFont="1" applyFill="1" applyBorder="1" applyAlignment="1" applyProtection="1">
      <alignment vertical="center"/>
      <protection locked="0"/>
    </xf>
    <xf numFmtId="0" fontId="6" fillId="0" borderId="23"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29" fillId="0" borderId="185" xfId="0" applyFont="1" applyFill="1" applyBorder="1" applyAlignment="1" applyProtection="1">
      <alignment horizontal="center" vertical="center"/>
      <protection locked="0"/>
    </xf>
    <xf numFmtId="0" fontId="11" fillId="0" borderId="185" xfId="0" applyFont="1" applyFill="1" applyBorder="1" applyAlignment="1" applyProtection="1">
      <alignment horizontal="center" vertical="center"/>
      <protection locked="0"/>
    </xf>
    <xf numFmtId="0" fontId="11" fillId="0" borderId="188" xfId="0" applyFont="1" applyFill="1" applyBorder="1" applyAlignment="1" applyProtection="1">
      <alignment horizontal="left" vertical="center"/>
      <protection locked="0"/>
    </xf>
    <xf numFmtId="0" fontId="0" fillId="0" borderId="188" xfId="0" applyBorder="1" applyAlignment="1" applyProtection="1">
      <alignment horizontal="left" vertical="center"/>
      <protection locked="0"/>
    </xf>
    <xf numFmtId="0" fontId="0" fillId="0" borderId="189" xfId="0" applyBorder="1" applyAlignment="1" applyProtection="1">
      <alignment horizontal="left" vertical="center"/>
      <protection locked="0"/>
    </xf>
    <xf numFmtId="49" fontId="6" fillId="0" borderId="9" xfId="0" applyNumberFormat="1" applyFont="1" applyFill="1" applyBorder="1" applyAlignment="1" applyProtection="1">
      <alignment horizontal="center" vertical="center"/>
      <protection locked="0"/>
    </xf>
    <xf numFmtId="49" fontId="6" fillId="0" borderId="25" xfId="0" applyNumberFormat="1" applyFont="1" applyFill="1" applyBorder="1" applyAlignment="1" applyProtection="1">
      <alignment horizontal="center" vertical="center"/>
      <protection locked="0"/>
    </xf>
    <xf numFmtId="49" fontId="28" fillId="0" borderId="8" xfId="1" applyNumberFormat="1" applyFont="1" applyFill="1" applyBorder="1" applyAlignment="1" applyProtection="1">
      <alignment horizontal="center" vertical="center"/>
      <protection locked="0"/>
    </xf>
    <xf numFmtId="49" fontId="28" fillId="0" borderId="9" xfId="0" applyNumberFormat="1" applyFont="1" applyFill="1" applyBorder="1" applyAlignment="1" applyProtection="1">
      <alignment horizontal="center" vertical="center"/>
      <protection locked="0"/>
    </xf>
    <xf numFmtId="49" fontId="28" fillId="0" borderId="25" xfId="0" applyNumberFormat="1" applyFont="1" applyFill="1" applyBorder="1" applyAlignment="1" applyProtection="1">
      <alignment horizontal="center" vertical="center"/>
      <protection locked="0"/>
    </xf>
    <xf numFmtId="0" fontId="11" fillId="5" borderId="43" xfId="0" applyFont="1" applyFill="1" applyBorder="1" applyAlignment="1" applyProtection="1">
      <alignment horizontal="left" vertical="center"/>
      <protection locked="0"/>
    </xf>
    <xf numFmtId="49" fontId="6" fillId="0" borderId="8" xfId="0"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vertical="center" wrapText="1"/>
      <protection locked="0"/>
    </xf>
    <xf numFmtId="49" fontId="6" fillId="0" borderId="9" xfId="0" applyNumberFormat="1" applyFont="1" applyFill="1" applyBorder="1" applyAlignment="1" applyProtection="1">
      <alignment horizontal="center" vertical="center" wrapText="1"/>
      <protection locked="0"/>
    </xf>
    <xf numFmtId="49" fontId="6" fillId="0" borderId="10" xfId="0" applyNumberFormat="1"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0" fontId="25" fillId="6" borderId="29" xfId="0" applyFont="1" applyFill="1" applyBorder="1" applyAlignment="1" applyProtection="1">
      <alignment horizontal="center" vertical="center" wrapText="1"/>
      <protection hidden="1"/>
    </xf>
    <xf numFmtId="0" fontId="25" fillId="6" borderId="37" xfId="0" applyFont="1" applyFill="1" applyBorder="1" applyAlignment="1" applyProtection="1">
      <alignment horizontal="center" vertical="center" wrapText="1"/>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wrapText="1"/>
      <protection hidden="1"/>
    </xf>
    <xf numFmtId="0" fontId="11" fillId="0" borderId="23" xfId="0" applyFont="1" applyFill="1" applyBorder="1" applyAlignment="1" applyProtection="1">
      <alignment horizontal="left" vertical="center"/>
      <protection locked="0"/>
    </xf>
    <xf numFmtId="0" fontId="11" fillId="0" borderId="23" xfId="0" applyFont="1" applyFill="1" applyBorder="1" applyAlignment="1" applyProtection="1">
      <alignment vertical="center"/>
      <protection locked="0"/>
    </xf>
    <xf numFmtId="0" fontId="11" fillId="0" borderId="24" xfId="0" applyFont="1" applyFill="1" applyBorder="1" applyAlignment="1" applyProtection="1">
      <alignment vertical="center"/>
      <protection locked="0"/>
    </xf>
    <xf numFmtId="0" fontId="25" fillId="0" borderId="43" xfId="0" applyFont="1" applyFill="1" applyBorder="1" applyAlignment="1" applyProtection="1">
      <alignment vertical="center" shrinkToFit="1"/>
      <protection hidden="1"/>
    </xf>
    <xf numFmtId="0" fontId="27" fillId="0" borderId="43" xfId="0" applyFont="1" applyFill="1" applyBorder="1" applyAlignment="1" applyProtection="1">
      <alignment vertical="center" shrinkToFit="1"/>
      <protection hidden="1"/>
    </xf>
    <xf numFmtId="0" fontId="0" fillId="5" borderId="0" xfId="0" applyFill="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2" fillId="0" borderId="29" xfId="0" applyFont="1" applyBorder="1" applyAlignment="1" applyProtection="1">
      <alignment horizontal="left" vertical="center" wrapText="1"/>
      <protection locked="0"/>
    </xf>
    <xf numFmtId="0" fontId="2" fillId="0" borderId="37"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42" xfId="0" applyFont="1" applyBorder="1" applyAlignment="1" applyProtection="1">
      <alignment horizontal="left" vertical="center"/>
      <protection locked="0"/>
    </xf>
    <xf numFmtId="0" fontId="0" fillId="0" borderId="34"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0" fillId="0" borderId="44" xfId="0" applyFont="1" applyBorder="1" applyAlignment="1" applyProtection="1">
      <alignment horizontal="left" vertical="center"/>
      <protection locked="0"/>
    </xf>
    <xf numFmtId="179" fontId="11" fillId="0" borderId="23" xfId="0" applyNumberFormat="1" applyFont="1" applyFill="1" applyBorder="1" applyAlignment="1" applyProtection="1">
      <alignment horizontal="center" vertical="center" shrinkToFit="1"/>
      <protection locked="0"/>
    </xf>
    <xf numFmtId="179" fontId="11" fillId="0" borderId="95" xfId="0" applyNumberFormat="1" applyFont="1" applyFill="1" applyBorder="1" applyAlignment="1" applyProtection="1">
      <alignment horizontal="center" vertical="center" shrinkToFit="1"/>
      <protection locked="0"/>
    </xf>
    <xf numFmtId="0" fontId="11" fillId="4" borderId="43" xfId="0" applyFont="1" applyFill="1" applyBorder="1" applyAlignment="1" applyProtection="1">
      <alignment horizontal="left" vertical="center" wrapText="1"/>
      <protection locked="0"/>
    </xf>
    <xf numFmtId="0" fontId="11" fillId="5" borderId="43" xfId="0" applyFont="1" applyFill="1" applyBorder="1" applyAlignment="1" applyProtection="1">
      <alignment horizontal="center" vertical="center"/>
      <protection locked="0"/>
    </xf>
    <xf numFmtId="0" fontId="48" fillId="5" borderId="44"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xf>
    <xf numFmtId="0" fontId="0" fillId="0" borderId="22" xfId="0" applyBorder="1" applyAlignment="1" applyProtection="1">
      <alignment vertical="center"/>
    </xf>
    <xf numFmtId="0" fontId="0" fillId="0" borderId="112" xfId="0" applyBorder="1" applyAlignment="1" applyProtection="1">
      <alignment vertical="center"/>
    </xf>
    <xf numFmtId="0" fontId="11" fillId="0" borderId="22"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 fillId="0" borderId="34" xfId="0" applyFont="1" applyBorder="1" applyAlignment="1" applyProtection="1">
      <alignment vertical="center"/>
      <protection hidden="1"/>
    </xf>
    <xf numFmtId="0" fontId="0" fillId="0" borderId="43" xfId="0" applyBorder="1" applyAlignment="1" applyProtection="1">
      <alignment vertical="center"/>
      <protection hidden="1"/>
    </xf>
    <xf numFmtId="0" fontId="2" fillId="0" borderId="0" xfId="0" applyFont="1" applyBorder="1" applyAlignment="1" applyProtection="1">
      <alignment vertical="center"/>
      <protection hidden="1"/>
    </xf>
    <xf numFmtId="0" fontId="2" fillId="0" borderId="43" xfId="0" applyFont="1" applyBorder="1" applyAlignment="1" applyProtection="1">
      <alignment vertical="center"/>
      <protection hidden="1"/>
    </xf>
    <xf numFmtId="0" fontId="2" fillId="0" borderId="0" xfId="0" applyFont="1" applyBorder="1" applyAlignment="1" applyProtection="1">
      <alignment vertical="center" shrinkToFit="1"/>
      <protection hidden="1"/>
    </xf>
    <xf numFmtId="0" fontId="0" fillId="0" borderId="0" xfId="0" applyAlignment="1" applyProtection="1">
      <alignment vertical="center" shrinkToFit="1"/>
      <protection hidden="1"/>
    </xf>
    <xf numFmtId="0" fontId="2" fillId="0" borderId="43" xfId="0" applyFont="1" applyBorder="1" applyAlignment="1" applyProtection="1">
      <alignment vertical="center" shrinkToFit="1"/>
      <protection hidden="1"/>
    </xf>
    <xf numFmtId="0" fontId="0" fillId="0" borderId="43" xfId="0" applyBorder="1" applyAlignment="1" applyProtection="1">
      <alignment vertical="center" shrinkToFit="1"/>
      <protection hidden="1"/>
    </xf>
    <xf numFmtId="0" fontId="4" fillId="6" borderId="47" xfId="0" applyFont="1" applyFill="1" applyBorder="1" applyAlignment="1" applyProtection="1">
      <alignment horizontal="left" vertical="center" wrapText="1"/>
      <protection hidden="1"/>
    </xf>
    <xf numFmtId="0" fontId="4" fillId="6" borderId="48" xfId="0" applyFont="1" applyFill="1" applyBorder="1" applyAlignment="1" applyProtection="1">
      <alignment horizontal="left" vertical="center" wrapText="1"/>
      <protection hidden="1"/>
    </xf>
    <xf numFmtId="0" fontId="2" fillId="6" borderId="48" xfId="0" applyFont="1" applyFill="1" applyBorder="1" applyAlignment="1" applyProtection="1">
      <alignment vertical="center"/>
      <protection hidden="1"/>
    </xf>
    <xf numFmtId="0" fontId="2" fillId="6" borderId="49" xfId="0" applyFont="1" applyFill="1" applyBorder="1" applyAlignment="1" applyProtection="1">
      <alignment vertical="center"/>
      <protection hidden="1"/>
    </xf>
    <xf numFmtId="0" fontId="11" fillId="0" borderId="17"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11" fillId="0" borderId="26" xfId="0" applyFont="1" applyFill="1" applyBorder="1" applyAlignment="1" applyProtection="1">
      <alignment vertical="center"/>
      <protection locked="0"/>
    </xf>
    <xf numFmtId="0" fontId="25" fillId="0" borderId="0" xfId="0" applyFont="1" applyFill="1" applyBorder="1" applyAlignment="1" applyProtection="1">
      <alignment vertical="center" shrinkToFit="1"/>
      <protection hidden="1"/>
    </xf>
    <xf numFmtId="0" fontId="27" fillId="0" borderId="0" xfId="0" applyFont="1" applyFill="1" applyBorder="1" applyAlignment="1" applyProtection="1">
      <alignment vertical="center" shrinkToFit="1"/>
      <protection hidden="1"/>
    </xf>
    <xf numFmtId="0" fontId="38" fillId="0" borderId="0" xfId="0" applyFont="1" applyAlignment="1" applyProtection="1">
      <alignment vertical="center"/>
      <protection hidden="1"/>
    </xf>
    <xf numFmtId="0" fontId="70" fillId="0" borderId="0" xfId="0" applyFont="1" applyAlignment="1" applyProtection="1">
      <alignment vertical="center"/>
      <protection hidden="1"/>
    </xf>
    <xf numFmtId="0" fontId="0" fillId="0" borderId="0" xfId="0" applyAlignment="1" applyProtection="1">
      <alignment vertical="center"/>
    </xf>
    <xf numFmtId="0" fontId="2" fillId="10" borderId="159" xfId="0" applyFont="1" applyFill="1" applyBorder="1" applyAlignment="1" applyProtection="1">
      <alignment horizontal="center" vertical="center"/>
      <protection hidden="1"/>
    </xf>
    <xf numFmtId="0" fontId="0" fillId="10" borderId="160" xfId="0" applyFill="1" applyBorder="1" applyAlignment="1" applyProtection="1">
      <alignment horizontal="center" vertical="center"/>
    </xf>
    <xf numFmtId="0" fontId="0" fillId="10" borderId="161" xfId="0" applyFill="1" applyBorder="1" applyAlignment="1" applyProtection="1">
      <alignment horizontal="center" vertical="center"/>
    </xf>
    <xf numFmtId="0" fontId="2" fillId="9" borderId="141" xfId="0" applyFont="1" applyFill="1" applyBorder="1" applyAlignment="1" applyProtection="1">
      <alignment horizontal="center" vertical="center"/>
      <protection hidden="1"/>
    </xf>
    <xf numFmtId="0" fontId="0" fillId="9" borderId="142" xfId="0" applyFill="1" applyBorder="1" applyAlignment="1" applyProtection="1">
      <alignment horizontal="center" vertical="center"/>
    </xf>
    <xf numFmtId="0" fontId="0" fillId="9" borderId="143" xfId="0" applyFill="1" applyBorder="1" applyAlignment="1" applyProtection="1">
      <alignment horizontal="center" vertical="center"/>
    </xf>
    <xf numFmtId="178" fontId="2" fillId="7" borderId="21" xfId="0" applyNumberFormat="1" applyFont="1" applyFill="1" applyBorder="1" applyAlignment="1" applyProtection="1">
      <alignment horizontal="center" vertical="center"/>
    </xf>
    <xf numFmtId="0" fontId="2" fillId="7" borderId="22" xfId="0" applyFont="1" applyFill="1" applyBorder="1" applyAlignment="1" applyProtection="1">
      <alignment horizontal="center" vertical="center"/>
    </xf>
    <xf numFmtId="0" fontId="2" fillId="7" borderId="20" xfId="0" applyFont="1" applyFill="1" applyBorder="1" applyAlignment="1" applyProtection="1">
      <alignment horizontal="center" vertical="center"/>
    </xf>
    <xf numFmtId="0" fontId="2" fillId="7" borderId="150" xfId="0" applyFont="1" applyFill="1" applyBorder="1" applyAlignment="1" applyProtection="1">
      <alignment horizontal="center" vertical="center"/>
    </xf>
    <xf numFmtId="0" fontId="2" fillId="7" borderId="149" xfId="0" applyFont="1" applyFill="1" applyBorder="1" applyAlignment="1" applyProtection="1">
      <alignment horizontal="center" vertical="center" shrinkToFit="1"/>
      <protection hidden="1"/>
    </xf>
    <xf numFmtId="0" fontId="2" fillId="7" borderId="22" xfId="0" applyFont="1" applyFill="1" applyBorder="1" applyAlignment="1" applyProtection="1">
      <alignment horizontal="center" vertical="center" shrinkToFit="1"/>
    </xf>
    <xf numFmtId="0" fontId="2" fillId="7" borderId="20" xfId="0" applyFont="1" applyFill="1" applyBorder="1" applyAlignment="1" applyProtection="1">
      <alignment horizontal="center" vertical="center" shrinkToFit="1"/>
    </xf>
    <xf numFmtId="178" fontId="2" fillId="7" borderId="21" xfId="0" applyNumberFormat="1" applyFont="1" applyFill="1" applyBorder="1" applyAlignment="1" applyProtection="1">
      <alignment horizontal="center" vertical="center"/>
      <protection locked="0"/>
    </xf>
    <xf numFmtId="0" fontId="2" fillId="7" borderId="22" xfId="0" applyFont="1" applyFill="1" applyBorder="1" applyAlignment="1" applyProtection="1">
      <alignment horizontal="center" vertical="center"/>
      <protection locked="0"/>
    </xf>
    <xf numFmtId="0" fontId="2" fillId="7" borderId="20" xfId="0" applyFont="1" applyFill="1" applyBorder="1" applyAlignment="1" applyProtection="1">
      <alignment horizontal="center" vertical="center"/>
      <protection locked="0"/>
    </xf>
    <xf numFmtId="178" fontId="2" fillId="7" borderId="22" xfId="0" applyNumberFormat="1" applyFont="1" applyFill="1" applyBorder="1" applyAlignment="1" applyProtection="1">
      <alignment horizontal="center" vertical="center"/>
    </xf>
    <xf numFmtId="178" fontId="2" fillId="7" borderId="20" xfId="0" applyNumberFormat="1" applyFont="1" applyFill="1" applyBorder="1" applyAlignment="1" applyProtection="1">
      <alignment horizontal="center" vertical="center"/>
    </xf>
    <xf numFmtId="178" fontId="2" fillId="0" borderId="63" xfId="0" applyNumberFormat="1" applyFont="1" applyBorder="1" applyAlignment="1" applyProtection="1">
      <alignment horizontal="center" vertical="center"/>
      <protection hidden="1"/>
    </xf>
    <xf numFmtId="178" fontId="2" fillId="0" borderId="0" xfId="0" applyNumberFormat="1" applyFont="1" applyBorder="1" applyAlignment="1" applyProtection="1">
      <alignment horizontal="center" vertical="center"/>
      <protection hidden="1"/>
    </xf>
    <xf numFmtId="178" fontId="2" fillId="0" borderId="12" xfId="0" applyNumberFormat="1" applyFont="1" applyBorder="1" applyAlignment="1" applyProtection="1">
      <alignment horizontal="center" vertical="center"/>
      <protection hidden="1"/>
    </xf>
    <xf numFmtId="0" fontId="0" fillId="0" borderId="63" xfId="0" applyBorder="1" applyAlignment="1" applyProtection="1">
      <alignment horizontal="center" vertical="center"/>
    </xf>
    <xf numFmtId="0" fontId="0" fillId="0" borderId="0" xfId="0" applyBorder="1" applyAlignment="1" applyProtection="1">
      <alignment horizontal="center" vertical="center"/>
    </xf>
    <xf numFmtId="0" fontId="0" fillId="0" borderId="12" xfId="0" applyBorder="1" applyAlignment="1" applyProtection="1">
      <alignment horizontal="center" vertical="center"/>
    </xf>
    <xf numFmtId="178" fontId="2" fillId="0" borderId="148" xfId="0" applyNumberFormat="1" applyFont="1" applyBorder="1" applyAlignment="1" applyProtection="1">
      <alignment horizontal="center" vertical="center"/>
      <protection hidden="1"/>
    </xf>
    <xf numFmtId="0" fontId="0" fillId="0" borderId="148" xfId="0" applyBorder="1" applyAlignment="1" applyProtection="1">
      <alignment horizontal="center" vertical="center"/>
    </xf>
    <xf numFmtId="178" fontId="2" fillId="0" borderId="51" xfId="0" applyNumberFormat="1" applyFont="1" applyBorder="1" applyAlignment="1" applyProtection="1">
      <alignment horizontal="center" vertical="center"/>
      <protection locked="0" hidden="1"/>
    </xf>
    <xf numFmtId="0" fontId="2" fillId="0" borderId="147" xfId="0" applyFont="1" applyBorder="1" applyAlignment="1" applyProtection="1">
      <alignment horizontal="center" vertical="center" shrinkToFit="1"/>
      <protection hidden="1"/>
    </xf>
    <xf numFmtId="0" fontId="0" fillId="0" borderId="139" xfId="0" applyBorder="1" applyAlignment="1" applyProtection="1">
      <alignment horizontal="center" vertical="center" shrinkToFit="1"/>
      <protection hidden="1"/>
    </xf>
    <xf numFmtId="0" fontId="2" fillId="0" borderId="138"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40"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178" fontId="2" fillId="7" borderId="21" xfId="0" applyNumberFormat="1" applyFont="1" applyFill="1" applyBorder="1" applyAlignment="1" applyProtection="1">
      <alignment horizontal="center" vertical="center"/>
      <protection hidden="1"/>
    </xf>
    <xf numFmtId="0" fontId="0" fillId="7" borderId="22" xfId="0" applyFont="1" applyFill="1" applyBorder="1" applyAlignment="1" applyProtection="1">
      <alignment horizontal="center" vertical="center"/>
      <protection hidden="1"/>
    </xf>
    <xf numFmtId="0" fontId="0" fillId="7" borderId="150" xfId="0" applyFont="1" applyFill="1" applyBorder="1" applyAlignment="1" applyProtection="1">
      <alignment horizontal="center" vertical="center"/>
      <protection hidden="1"/>
    </xf>
    <xf numFmtId="178" fontId="2" fillId="0" borderId="50" xfId="0" applyNumberFormat="1" applyFont="1" applyBorder="1" applyAlignment="1" applyProtection="1">
      <alignment horizontal="center" vertical="center"/>
      <protection locked="0" hidden="1"/>
    </xf>
    <xf numFmtId="178" fontId="2" fillId="0" borderId="36" xfId="0" applyNumberFormat="1" applyFont="1" applyBorder="1" applyAlignment="1" applyProtection="1">
      <alignment horizontal="center" vertical="center"/>
      <protection hidden="1"/>
    </xf>
    <xf numFmtId="178" fontId="2" fillId="0" borderId="37" xfId="0" applyNumberFormat="1" applyFont="1" applyBorder="1" applyAlignment="1" applyProtection="1">
      <alignment horizontal="center" vertical="center"/>
      <protection hidden="1"/>
    </xf>
    <xf numFmtId="178" fontId="2" fillId="0" borderId="145" xfId="0" applyNumberFormat="1" applyFont="1" applyBorder="1" applyAlignment="1" applyProtection="1">
      <alignment horizontal="center" vertical="center"/>
      <protection hidden="1"/>
    </xf>
    <xf numFmtId="178" fontId="2" fillId="0" borderId="0" xfId="0" quotePrefix="1" applyNumberFormat="1" applyFont="1" applyBorder="1" applyAlignment="1" applyProtection="1">
      <alignment horizontal="center" vertical="center"/>
      <protection hidden="1"/>
    </xf>
    <xf numFmtId="0" fontId="0" fillId="0" borderId="0" xfId="0" applyBorder="1" applyAlignment="1" applyProtection="1">
      <alignment vertical="center"/>
    </xf>
    <xf numFmtId="178" fontId="2" fillId="0" borderId="50" xfId="0" applyNumberFormat="1" applyFont="1" applyBorder="1" applyAlignment="1" applyProtection="1">
      <alignment horizontal="center" vertical="center"/>
      <protection hidden="1"/>
    </xf>
    <xf numFmtId="178" fontId="2" fillId="0" borderId="71" xfId="0" applyNumberFormat="1" applyFont="1" applyBorder="1" applyAlignment="1" applyProtection="1">
      <alignment horizontal="center" vertical="center"/>
      <protection locked="0" hidden="1"/>
    </xf>
    <xf numFmtId="178" fontId="2" fillId="0" borderId="23" xfId="0" applyNumberFormat="1" applyFont="1" applyBorder="1" applyAlignment="1" applyProtection="1">
      <alignment horizontal="center" vertical="center"/>
      <protection locked="0" hidden="1"/>
    </xf>
    <xf numFmtId="178" fontId="2" fillId="0" borderId="152" xfId="0" applyNumberFormat="1" applyFont="1" applyBorder="1" applyAlignment="1" applyProtection="1">
      <alignment horizontal="center" vertical="center"/>
      <protection locked="0" hidden="1"/>
    </xf>
    <xf numFmtId="178" fontId="2" fillId="0" borderId="15" xfId="0" applyNumberFormat="1" applyFont="1" applyBorder="1" applyAlignment="1" applyProtection="1">
      <alignment horizontal="center" vertical="center"/>
      <protection locked="0" hidden="1"/>
    </xf>
    <xf numFmtId="178" fontId="2" fillId="0" borderId="8" xfId="0" applyNumberFormat="1" applyFont="1" applyBorder="1" applyAlignment="1" applyProtection="1">
      <alignment horizontal="center" vertical="center"/>
      <protection locked="0" hidden="1"/>
    </xf>
    <xf numFmtId="178" fontId="2" fillId="0" borderId="9" xfId="0" applyNumberFormat="1" applyFont="1" applyBorder="1" applyAlignment="1" applyProtection="1">
      <alignment horizontal="center" vertical="center"/>
      <protection locked="0" hidden="1"/>
    </xf>
    <xf numFmtId="178" fontId="2" fillId="0" borderId="153" xfId="0" applyNumberFormat="1" applyFont="1" applyBorder="1" applyAlignment="1" applyProtection="1">
      <alignment horizontal="center" vertical="center"/>
      <protection locked="0" hidden="1"/>
    </xf>
    <xf numFmtId="0" fontId="4" fillId="6" borderId="61" xfId="0" applyFont="1" applyFill="1" applyBorder="1" applyAlignment="1" applyProtection="1">
      <alignment horizontal="center" vertical="center"/>
      <protection hidden="1"/>
    </xf>
    <xf numFmtId="0" fontId="0" fillId="6" borderId="62" xfId="0" applyFill="1" applyBorder="1" applyAlignment="1" applyProtection="1">
      <alignment horizontal="center" vertical="center"/>
      <protection hidden="1"/>
    </xf>
    <xf numFmtId="0" fontId="2" fillId="0" borderId="73" xfId="0" applyFont="1" applyBorder="1" applyAlignment="1" applyProtection="1">
      <alignment horizontal="center" vertical="center"/>
      <protection hidden="1"/>
    </xf>
    <xf numFmtId="0" fontId="0" fillId="0" borderId="62" xfId="0" applyBorder="1" applyAlignment="1" applyProtection="1">
      <alignment vertical="center"/>
      <protection hidden="1"/>
    </xf>
    <xf numFmtId="0" fontId="4" fillId="6" borderId="136" xfId="0" applyFont="1" applyFill="1" applyBorder="1" applyAlignment="1" applyProtection="1">
      <alignment horizontal="center" vertical="center"/>
      <protection hidden="1"/>
    </xf>
    <xf numFmtId="0" fontId="5" fillId="6" borderId="136" xfId="0" applyFont="1" applyFill="1" applyBorder="1" applyAlignment="1" applyProtection="1">
      <alignment horizontal="center" vertical="center" wrapText="1"/>
      <protection hidden="1"/>
    </xf>
    <xf numFmtId="0" fontId="40" fillId="6" borderId="62" xfId="0" applyFont="1" applyFill="1" applyBorder="1" applyAlignment="1" applyProtection="1">
      <alignment horizontal="center" vertical="center" wrapText="1"/>
      <protection hidden="1"/>
    </xf>
    <xf numFmtId="0" fontId="0" fillId="6" borderId="62" xfId="0" applyFill="1" applyBorder="1" applyAlignment="1" applyProtection="1">
      <alignment horizontal="center" vertical="center" wrapText="1"/>
      <protection hidden="1"/>
    </xf>
    <xf numFmtId="0" fontId="0" fillId="6" borderId="70" xfId="0" applyFill="1" applyBorder="1" applyAlignment="1" applyProtection="1">
      <alignment horizontal="center" vertical="center" wrapText="1"/>
      <protection hidden="1"/>
    </xf>
    <xf numFmtId="0" fontId="0" fillId="0" borderId="135" xfId="0" applyBorder="1" applyAlignment="1" applyProtection="1">
      <alignment vertical="center"/>
      <protection hidden="1"/>
    </xf>
    <xf numFmtId="0" fontId="6" fillId="0" borderId="73" xfId="0" applyFont="1" applyBorder="1" applyAlignment="1" applyProtection="1">
      <alignment horizontal="center" vertical="center"/>
      <protection locked="0" hidden="1"/>
    </xf>
    <xf numFmtId="0" fontId="0" fillId="0" borderId="62" xfId="0" applyBorder="1" applyAlignment="1" applyProtection="1">
      <alignment vertical="center"/>
      <protection locked="0" hidden="1"/>
    </xf>
    <xf numFmtId="0" fontId="6" fillId="0" borderId="0" xfId="0" applyFont="1" applyFill="1" applyAlignment="1" applyProtection="1">
      <alignment vertical="center" shrinkToFit="1"/>
      <protection hidden="1"/>
    </xf>
    <xf numFmtId="0" fontId="48" fillId="0" borderId="0" xfId="0" applyFont="1" applyFill="1" applyAlignment="1" applyProtection="1">
      <alignment vertical="center" shrinkToFit="1"/>
      <protection hidden="1"/>
    </xf>
    <xf numFmtId="0" fontId="2" fillId="10" borderId="162" xfId="0" applyFont="1" applyFill="1" applyBorder="1" applyAlignment="1" applyProtection="1">
      <alignment horizontal="center" vertical="center" textRotation="255"/>
      <protection hidden="1"/>
    </xf>
    <xf numFmtId="0" fontId="2" fillId="10" borderId="163" xfId="0" applyFont="1" applyFill="1" applyBorder="1" applyAlignment="1" applyProtection="1">
      <alignment vertical="center"/>
      <protection hidden="1"/>
    </xf>
    <xf numFmtId="0" fontId="4" fillId="10" borderId="36" xfId="0" applyFont="1" applyFill="1" applyBorder="1" applyAlignment="1" applyProtection="1">
      <alignment horizontal="center" vertical="center"/>
      <protection hidden="1"/>
    </xf>
    <xf numFmtId="0" fontId="0" fillId="10" borderId="37" xfId="0" applyFill="1" applyBorder="1" applyAlignment="1" applyProtection="1">
      <alignment horizontal="center" vertical="center"/>
      <protection hidden="1"/>
    </xf>
    <xf numFmtId="0" fontId="0" fillId="10" borderId="30" xfId="0" applyFill="1" applyBorder="1" applyAlignment="1" applyProtection="1">
      <alignment horizontal="center" vertical="center"/>
      <protection hidden="1"/>
    </xf>
    <xf numFmtId="0" fontId="4" fillId="10" borderId="36" xfId="0" applyFont="1"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0" fillId="10" borderId="145" xfId="0" applyFill="1" applyBorder="1" applyAlignment="1" applyProtection="1">
      <alignment horizontal="center" vertical="center" wrapText="1"/>
      <protection hidden="1"/>
    </xf>
    <xf numFmtId="0" fontId="2" fillId="9" borderId="144" xfId="0" applyFont="1" applyFill="1" applyBorder="1" applyAlignment="1" applyProtection="1">
      <alignment horizontal="center" vertical="center" wrapText="1"/>
      <protection hidden="1"/>
    </xf>
    <xf numFmtId="0" fontId="2" fillId="9" borderId="37" xfId="0" applyFont="1" applyFill="1" applyBorder="1" applyAlignment="1" applyProtection="1">
      <alignment horizontal="center" vertical="center" wrapText="1"/>
      <protection hidden="1"/>
    </xf>
    <xf numFmtId="0" fontId="2" fillId="9" borderId="30"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0" fontId="8" fillId="9" borderId="36"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2" fillId="9" borderId="145" xfId="0" applyFont="1" applyFill="1" applyBorder="1" applyAlignment="1" applyProtection="1">
      <alignment horizontal="center" vertical="center" wrapText="1"/>
      <protection hidden="1"/>
    </xf>
    <xf numFmtId="0" fontId="4" fillId="0" borderId="151" xfId="0" applyFont="1" applyBorder="1" applyAlignment="1" applyProtection="1">
      <alignment horizontal="center" vertical="center" wrapText="1"/>
      <protection hidden="1"/>
    </xf>
    <xf numFmtId="0" fontId="0" fillId="0" borderId="151" xfId="0" applyBorder="1" applyAlignment="1" applyProtection="1">
      <alignment horizontal="center" vertical="center" wrapText="1"/>
      <protection hidden="1"/>
    </xf>
    <xf numFmtId="0" fontId="0" fillId="7" borderId="22" xfId="0" applyFont="1" applyFill="1" applyBorder="1" applyAlignment="1" applyProtection="1">
      <alignment horizontal="center" vertical="center"/>
    </xf>
    <xf numFmtId="178" fontId="2" fillId="0" borderId="30" xfId="0" applyNumberFormat="1" applyFont="1" applyBorder="1" applyAlignment="1" applyProtection="1">
      <alignment horizontal="center" vertical="center"/>
      <protection hidden="1"/>
    </xf>
    <xf numFmtId="0" fontId="21" fillId="0" borderId="21" xfId="0" applyFont="1" applyBorder="1" applyAlignment="1" applyProtection="1">
      <alignment horizontal="left" vertical="center" wrapText="1"/>
      <protection hidden="1"/>
    </xf>
    <xf numFmtId="0" fontId="0" fillId="0" borderId="22" xfId="0" applyBorder="1" applyAlignment="1" applyProtection="1">
      <alignment horizontal="left" vertical="center"/>
      <protection hidden="1"/>
    </xf>
    <xf numFmtId="0" fontId="2" fillId="0" borderId="21" xfId="0" applyFont="1" applyBorder="1" applyAlignment="1" applyProtection="1">
      <alignment horizontal="center" vertical="center"/>
      <protection locked="0" hidden="1"/>
    </xf>
    <xf numFmtId="0" fontId="0" fillId="0" borderId="20" xfId="0" applyBorder="1" applyAlignment="1" applyProtection="1">
      <alignment vertical="center"/>
      <protection locked="0" hidden="1"/>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hidden="1"/>
    </xf>
    <xf numFmtId="177" fontId="2" fillId="0" borderId="150" xfId="0" applyNumberFormat="1" applyFont="1" applyBorder="1" applyAlignment="1" applyProtection="1">
      <alignment horizontal="center" vertical="center"/>
      <protection locked="0" hidden="1"/>
    </xf>
    <xf numFmtId="0" fontId="4" fillId="7" borderId="149" xfId="0" applyFont="1" applyFill="1" applyBorder="1" applyAlignment="1" applyProtection="1">
      <alignment vertical="center"/>
      <protection hidden="1"/>
    </xf>
    <xf numFmtId="0" fontId="4" fillId="7" borderId="22" xfId="0" applyFont="1" applyFill="1" applyBorder="1" applyAlignment="1" applyProtection="1">
      <alignment vertical="center"/>
      <protection hidden="1"/>
    </xf>
    <xf numFmtId="0" fontId="71" fillId="7" borderId="20" xfId="0" applyFont="1" applyFill="1" applyBorder="1" applyAlignment="1" applyProtection="1">
      <alignment vertical="center"/>
      <protection hidden="1"/>
    </xf>
    <xf numFmtId="0" fontId="2" fillId="0" borderId="36" xfId="0" applyFont="1" applyBorder="1" applyAlignment="1" applyProtection="1">
      <alignment horizontal="center" vertical="center"/>
      <protection locked="0" hidden="1"/>
    </xf>
    <xf numFmtId="0" fontId="2" fillId="0" borderId="37" xfId="0" applyFont="1" applyBorder="1" applyAlignment="1" applyProtection="1">
      <alignment vertical="center"/>
      <protection locked="0" hidden="1"/>
    </xf>
    <xf numFmtId="0" fontId="0" fillId="0" borderId="37" xfId="0" applyFont="1" applyBorder="1" applyAlignment="1" applyProtection="1">
      <alignment vertical="center"/>
      <protection locked="0" hidden="1"/>
    </xf>
    <xf numFmtId="0" fontId="2" fillId="0" borderId="63" xfId="0" applyFont="1" applyBorder="1" applyAlignment="1" applyProtection="1">
      <alignment horizontal="center" vertical="center"/>
      <protection locked="0" hidden="1"/>
    </xf>
    <xf numFmtId="0" fontId="2" fillId="0" borderId="0" xfId="0" applyFont="1" applyBorder="1" applyAlignment="1" applyProtection="1">
      <alignment vertical="center"/>
      <protection locked="0" hidden="1"/>
    </xf>
    <xf numFmtId="0" fontId="0" fillId="0" borderId="0" xfId="0" applyFont="1" applyBorder="1" applyAlignment="1" applyProtection="1">
      <alignment vertical="center"/>
      <protection locked="0" hidden="1"/>
    </xf>
    <xf numFmtId="0" fontId="2" fillId="0" borderId="63" xfId="0" applyFont="1" applyBorder="1" applyAlignment="1" applyProtection="1">
      <alignment vertical="center"/>
      <protection locked="0" hidden="1"/>
    </xf>
    <xf numFmtId="0" fontId="0" fillId="0" borderId="63" xfId="0" applyFont="1" applyBorder="1" applyAlignment="1" applyProtection="1">
      <alignment vertical="center"/>
      <protection locked="0" hidden="1"/>
    </xf>
    <xf numFmtId="0" fontId="0" fillId="0" borderId="5" xfId="0" applyFont="1" applyBorder="1" applyAlignment="1" applyProtection="1">
      <alignment vertical="center"/>
      <protection locked="0" hidden="1"/>
    </xf>
    <xf numFmtId="0" fontId="0" fillId="0" borderId="7" xfId="0" applyFont="1" applyBorder="1" applyAlignment="1" applyProtection="1">
      <alignment vertical="center"/>
      <protection locked="0" hidden="1"/>
    </xf>
    <xf numFmtId="0" fontId="2" fillId="0" borderId="52" xfId="0" applyFont="1" applyBorder="1" applyAlignment="1" applyProtection="1">
      <alignment horizontal="center" vertical="center"/>
      <protection locked="0" hidden="1"/>
    </xf>
    <xf numFmtId="0" fontId="2" fillId="0" borderId="51" xfId="0" applyFont="1"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0" fillId="0" borderId="50" xfId="0" applyBorder="1" applyAlignment="1" applyProtection="1">
      <alignment horizontal="center" vertical="center"/>
      <protection locked="0" hidden="1"/>
    </xf>
    <xf numFmtId="0" fontId="0" fillId="0" borderId="37" xfId="0" applyFont="1" applyBorder="1" applyAlignment="1" applyProtection="1">
      <alignment horizontal="center" vertical="center"/>
      <protection locked="0" hidden="1"/>
    </xf>
    <xf numFmtId="0" fontId="0" fillId="0" borderId="145" xfId="0" applyFont="1" applyBorder="1" applyAlignment="1" applyProtection="1">
      <alignment horizontal="center" vertical="center"/>
      <protection locked="0" hidden="1"/>
    </xf>
    <xf numFmtId="0" fontId="0" fillId="0" borderId="0" xfId="0" applyFont="1" applyBorder="1" applyAlignment="1" applyProtection="1">
      <alignment horizontal="center" vertical="center"/>
      <protection locked="0" hidden="1"/>
    </xf>
    <xf numFmtId="0" fontId="0" fillId="0" borderId="148" xfId="0" applyFont="1" applyBorder="1" applyAlignment="1" applyProtection="1">
      <alignment horizontal="center" vertical="center"/>
      <protection locked="0" hidden="1"/>
    </xf>
    <xf numFmtId="0" fontId="0" fillId="0" borderId="63" xfId="0" applyFont="1" applyBorder="1" applyAlignment="1" applyProtection="1">
      <alignment horizontal="center" vertical="center"/>
      <protection locked="0" hidden="1"/>
    </xf>
    <xf numFmtId="0" fontId="0" fillId="0" borderId="5" xfId="0" applyFont="1" applyBorder="1" applyAlignment="1" applyProtection="1">
      <alignment horizontal="center" vertical="center"/>
      <protection locked="0" hidden="1"/>
    </xf>
    <xf numFmtId="0" fontId="0" fillId="0" borderId="7" xfId="0" applyFont="1" applyBorder="1" applyAlignment="1" applyProtection="1">
      <alignment horizontal="center" vertical="center"/>
      <protection locked="0" hidden="1"/>
    </xf>
    <xf numFmtId="0" fontId="0" fillId="0" borderId="164" xfId="0" applyFont="1" applyBorder="1" applyAlignment="1" applyProtection="1">
      <alignment horizontal="center" vertical="center"/>
      <protection locked="0" hidden="1"/>
    </xf>
    <xf numFmtId="0" fontId="2" fillId="0" borderId="146" xfId="0" applyFont="1" applyBorder="1" applyAlignment="1" applyProtection="1">
      <alignment horizontal="center" vertical="center" shrinkToFit="1"/>
      <protection hidden="1"/>
    </xf>
    <xf numFmtId="0" fontId="0" fillId="0" borderId="95" xfId="0" applyBorder="1" applyAlignment="1" applyProtection="1">
      <alignment horizontal="center" vertical="center" shrinkToFit="1"/>
      <protection hidden="1"/>
    </xf>
    <xf numFmtId="0" fontId="4" fillId="0" borderId="0" xfId="0" applyFont="1" applyBorder="1" applyAlignment="1" applyProtection="1">
      <alignment vertical="center" wrapText="1"/>
      <protection locked="0" hidden="1"/>
    </xf>
    <xf numFmtId="0" fontId="0" fillId="0" borderId="12" xfId="0" applyBorder="1" applyAlignment="1" applyProtection="1">
      <alignment vertical="center" wrapText="1"/>
      <protection locked="0" hidden="1"/>
    </xf>
    <xf numFmtId="0" fontId="4" fillId="0" borderId="7" xfId="0" applyFont="1" applyBorder="1" applyAlignment="1" applyProtection="1">
      <alignment vertical="center" wrapText="1"/>
      <protection locked="0" hidden="1"/>
    </xf>
    <xf numFmtId="0" fontId="0" fillId="0" borderId="6" xfId="0" applyBorder="1" applyAlignment="1" applyProtection="1">
      <alignment vertical="center" wrapText="1"/>
      <protection locked="0" hidden="1"/>
    </xf>
    <xf numFmtId="0" fontId="2" fillId="0" borderId="36" xfId="0" applyFont="1" applyBorder="1" applyAlignment="1" applyProtection="1">
      <alignment horizontal="center" vertical="center" wrapText="1"/>
      <protection locked="0" hidden="1"/>
    </xf>
    <xf numFmtId="0" fontId="0" fillId="0" borderId="37" xfId="0" applyBorder="1" applyAlignment="1" applyProtection="1">
      <alignment horizontal="center" vertical="center"/>
      <protection locked="0" hidden="1"/>
    </xf>
    <xf numFmtId="0" fontId="0" fillId="0" borderId="145" xfId="0" applyBorder="1" applyAlignment="1" applyProtection="1">
      <alignment horizontal="center" vertical="center"/>
      <protection locked="0" hidden="1"/>
    </xf>
    <xf numFmtId="0" fontId="2" fillId="0" borderId="63" xfId="0" applyFont="1" applyBorder="1" applyAlignment="1" applyProtection="1">
      <alignment horizontal="center" vertical="center" wrapText="1"/>
      <protection locked="0" hidden="1"/>
    </xf>
    <xf numFmtId="0" fontId="0" fillId="0" borderId="0" xfId="0" applyBorder="1" applyAlignment="1" applyProtection="1">
      <alignment horizontal="center" vertical="center"/>
      <protection locked="0" hidden="1"/>
    </xf>
    <xf numFmtId="0" fontId="0" fillId="0" borderId="148"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5" xfId="0"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0" fillId="0" borderId="164" xfId="0" applyBorder="1" applyAlignment="1" applyProtection="1">
      <alignment horizontal="center" vertical="center"/>
      <protection locked="0" hidden="1"/>
    </xf>
    <xf numFmtId="0" fontId="21" fillId="0" borderId="132" xfId="0" applyFont="1" applyBorder="1" applyAlignment="1" applyProtection="1">
      <alignment horizontal="left" vertical="center"/>
      <protection hidden="1"/>
    </xf>
    <xf numFmtId="0" fontId="0" fillId="0" borderId="133" xfId="0" applyBorder="1" applyAlignment="1" applyProtection="1">
      <alignment horizontal="left" vertical="center"/>
      <protection hidden="1"/>
    </xf>
    <xf numFmtId="0" fontId="0" fillId="0" borderId="133" xfId="0" applyBorder="1" applyAlignment="1" applyProtection="1">
      <alignment vertical="center"/>
      <protection hidden="1"/>
    </xf>
    <xf numFmtId="0" fontId="0" fillId="0" borderId="165" xfId="0" applyBorder="1" applyAlignment="1" applyProtection="1">
      <alignment vertical="center"/>
      <protection hidden="1"/>
    </xf>
    <xf numFmtId="0" fontId="0" fillId="0" borderId="37" xfId="0" applyBorder="1" applyAlignment="1" applyProtection="1">
      <alignment vertical="center"/>
      <protection locked="0" hidden="1"/>
    </xf>
    <xf numFmtId="0" fontId="0" fillId="0" borderId="0" xfId="0" applyBorder="1" applyAlignment="1" applyProtection="1">
      <alignment vertical="center"/>
      <protection locked="0" hidden="1"/>
    </xf>
    <xf numFmtId="0" fontId="0" fillId="0" borderId="63" xfId="0" applyBorder="1" applyAlignment="1" applyProtection="1">
      <alignment vertical="center"/>
      <protection locked="0" hidden="1"/>
    </xf>
    <xf numFmtId="0" fontId="0" fillId="0" borderId="5" xfId="0" applyBorder="1" applyAlignment="1" applyProtection="1">
      <alignment vertical="center"/>
      <protection locked="0" hidden="1"/>
    </xf>
    <xf numFmtId="0" fontId="0" fillId="0" borderId="7" xfId="0" applyBorder="1" applyAlignment="1" applyProtection="1">
      <alignment vertical="center"/>
      <protection locked="0" hidden="1"/>
    </xf>
    <xf numFmtId="178" fontId="2" fillId="7" borderId="157" xfId="0" applyNumberFormat="1" applyFont="1" applyFill="1" applyBorder="1" applyAlignment="1" applyProtection="1">
      <alignment horizontal="center" vertical="center"/>
      <protection hidden="1"/>
    </xf>
    <xf numFmtId="0" fontId="0" fillId="7" borderId="155" xfId="0" applyFont="1" applyFill="1" applyBorder="1" applyAlignment="1" applyProtection="1">
      <alignment horizontal="center" vertical="center"/>
      <protection hidden="1"/>
    </xf>
    <xf numFmtId="0" fontId="0" fillId="7" borderId="158" xfId="0" applyFont="1" applyFill="1" applyBorder="1" applyAlignment="1" applyProtection="1">
      <alignment horizontal="center" vertical="center"/>
      <protection hidden="1"/>
    </xf>
    <xf numFmtId="178" fontId="2" fillId="7" borderId="157" xfId="0" applyNumberFormat="1" applyFont="1" applyFill="1" applyBorder="1" applyAlignment="1" applyProtection="1">
      <alignment horizontal="center" vertical="center"/>
    </xf>
    <xf numFmtId="0" fontId="2" fillId="7" borderId="155" xfId="0" applyFont="1" applyFill="1" applyBorder="1" applyAlignment="1" applyProtection="1">
      <alignment horizontal="center" vertical="center"/>
    </xf>
    <xf numFmtId="0" fontId="2" fillId="7" borderId="156" xfId="0" applyFont="1" applyFill="1" applyBorder="1" applyAlignment="1" applyProtection="1">
      <alignment horizontal="center" vertical="center"/>
    </xf>
    <xf numFmtId="0" fontId="4" fillId="10" borderId="177" xfId="0" applyFont="1" applyFill="1" applyBorder="1" applyAlignment="1" applyProtection="1">
      <alignment horizontal="center" vertical="center" wrapText="1"/>
      <protection hidden="1"/>
    </xf>
    <xf numFmtId="0" fontId="0" fillId="10" borderId="142" xfId="0" applyFill="1" applyBorder="1" applyAlignment="1" applyProtection="1">
      <alignment horizontal="center" vertical="center" wrapText="1"/>
      <protection hidden="1"/>
    </xf>
    <xf numFmtId="0" fontId="0" fillId="10" borderId="179" xfId="0" applyFill="1" applyBorder="1" applyAlignment="1" applyProtection="1">
      <alignment horizontal="center" vertical="center" wrapText="1"/>
      <protection hidden="1"/>
    </xf>
    <xf numFmtId="0" fontId="2" fillId="0" borderId="68" xfId="0" applyFont="1" applyBorder="1" applyAlignment="1" applyProtection="1">
      <alignment horizontal="center" vertical="center" shrinkToFit="1"/>
      <protection locked="0" hidden="1"/>
    </xf>
    <xf numFmtId="0" fontId="0" fillId="0" borderId="68" xfId="0" applyFont="1" applyBorder="1" applyAlignment="1" applyProtection="1">
      <alignment horizontal="center" vertical="center" shrinkToFit="1"/>
      <protection locked="0" hidden="1"/>
    </xf>
    <xf numFmtId="0" fontId="2" fillId="0" borderId="68" xfId="0" applyFont="1" applyBorder="1" applyAlignment="1" applyProtection="1">
      <alignment horizontal="center" vertical="center"/>
      <protection locked="0" hidden="1"/>
    </xf>
    <xf numFmtId="0" fontId="0" fillId="0" borderId="68" xfId="0" applyFont="1" applyBorder="1" applyAlignment="1" applyProtection="1">
      <alignment horizontal="center" vertical="center"/>
      <protection locked="0" hidden="1"/>
    </xf>
    <xf numFmtId="0" fontId="2" fillId="0" borderId="68" xfId="0" applyFont="1" applyBorder="1" applyAlignment="1" applyProtection="1">
      <alignment horizontal="left" vertical="center"/>
      <protection locked="0" hidden="1"/>
    </xf>
    <xf numFmtId="0" fontId="0" fillId="0" borderId="68" xfId="0" applyFont="1" applyBorder="1" applyAlignment="1" applyProtection="1">
      <alignment horizontal="left" vertical="center"/>
      <protection locked="0" hidden="1"/>
    </xf>
    <xf numFmtId="0" fontId="0" fillId="0" borderId="73" xfId="0" applyFont="1" applyBorder="1" applyAlignment="1" applyProtection="1">
      <alignment horizontal="left" vertical="center"/>
      <protection locked="0" hidden="1"/>
    </xf>
    <xf numFmtId="0" fontId="4" fillId="0" borderId="73" xfId="0" applyFont="1" applyBorder="1" applyAlignment="1" applyProtection="1">
      <alignment horizontal="center" vertical="center" shrinkToFit="1"/>
      <protection locked="0" hidden="1"/>
    </xf>
    <xf numFmtId="0" fontId="4" fillId="0" borderId="70" xfId="0" applyFont="1" applyBorder="1" applyAlignment="1" applyProtection="1">
      <alignment horizontal="center" vertical="center" shrinkToFit="1"/>
      <protection locked="0" hidden="1"/>
    </xf>
    <xf numFmtId="0" fontId="0" fillId="0" borderId="73" xfId="0" applyBorder="1" applyAlignment="1" applyProtection="1">
      <alignment horizontal="center" vertical="center"/>
      <protection locked="0" hidden="1"/>
    </xf>
    <xf numFmtId="0" fontId="0" fillId="0" borderId="70" xfId="0" applyBorder="1" applyAlignment="1" applyProtection="1">
      <alignment horizontal="center" vertical="center"/>
      <protection locked="0" hidden="1"/>
    </xf>
    <xf numFmtId="0" fontId="2" fillId="0" borderId="37" xfId="0" applyFont="1"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89"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2" fillId="0" borderId="73" xfId="0" applyFont="1" applyBorder="1" applyAlignment="1" applyProtection="1">
      <alignment horizontal="center" vertical="center"/>
      <protection locked="0" hidden="1"/>
    </xf>
    <xf numFmtId="0" fontId="2" fillId="0" borderId="73" xfId="0" applyFont="1" applyBorder="1" applyAlignment="1" applyProtection="1">
      <alignment horizontal="center" vertical="center" shrinkToFit="1"/>
      <protection locked="0" hidden="1"/>
    </xf>
    <xf numFmtId="0" fontId="0" fillId="0" borderId="62" xfId="0"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73" xfId="0" applyBorder="1" applyAlignment="1" applyProtection="1">
      <alignment horizontal="center" vertical="center" shrinkToFit="1"/>
      <protection locked="0" hidden="1"/>
    </xf>
    <xf numFmtId="0" fontId="2" fillId="10" borderId="171" xfId="0" applyFont="1" applyFill="1" applyBorder="1" applyAlignment="1" applyProtection="1">
      <alignment horizontal="center" vertical="center" textRotation="255"/>
      <protection hidden="1"/>
    </xf>
    <xf numFmtId="0" fontId="2" fillId="10" borderId="173" xfId="0" applyFont="1" applyFill="1" applyBorder="1" applyAlignment="1" applyProtection="1">
      <alignment horizontal="center" vertical="center" textRotation="255"/>
      <protection hidden="1"/>
    </xf>
    <xf numFmtId="0" fontId="2" fillId="10" borderId="174" xfId="0" applyFont="1" applyFill="1" applyBorder="1" applyAlignment="1" applyProtection="1">
      <alignment horizontal="center" vertical="center" textRotation="255"/>
      <protection hidden="1"/>
    </xf>
    <xf numFmtId="0" fontId="4" fillId="10" borderId="73" xfId="0" applyFont="1" applyFill="1" applyBorder="1" applyAlignment="1" applyProtection="1">
      <alignment horizontal="center" vertical="center"/>
      <protection hidden="1"/>
    </xf>
    <xf numFmtId="0" fontId="0" fillId="10" borderId="62" xfId="0" applyFill="1" applyBorder="1" applyAlignment="1" applyProtection="1">
      <alignment horizontal="center" vertical="center"/>
      <protection hidden="1"/>
    </xf>
    <xf numFmtId="0" fontId="2" fillId="10" borderId="62" xfId="0" applyFont="1" applyFill="1" applyBorder="1" applyAlignment="1" applyProtection="1">
      <alignment horizontal="center" vertical="center"/>
      <protection hidden="1"/>
    </xf>
    <xf numFmtId="0" fontId="4" fillId="10" borderId="177" xfId="0" applyFont="1" applyFill="1" applyBorder="1" applyAlignment="1" applyProtection="1">
      <alignment horizontal="center" vertical="center"/>
      <protection hidden="1"/>
    </xf>
    <xf numFmtId="0" fontId="0" fillId="10" borderId="178" xfId="0" applyFill="1" applyBorder="1" applyAlignment="1" applyProtection="1">
      <alignment vertical="center"/>
      <protection hidden="1"/>
    </xf>
    <xf numFmtId="0" fontId="4" fillId="10" borderId="142" xfId="0" applyFont="1" applyFill="1" applyBorder="1" applyAlignment="1" applyProtection="1">
      <alignment horizontal="center" vertical="center"/>
      <protection hidden="1"/>
    </xf>
    <xf numFmtId="0" fontId="4" fillId="10" borderId="178" xfId="0" applyFont="1" applyFill="1" applyBorder="1" applyAlignment="1" applyProtection="1">
      <alignment horizontal="center" vertical="center"/>
      <protection hidden="1"/>
    </xf>
    <xf numFmtId="0" fontId="21" fillId="10" borderId="177" xfId="0" applyFont="1" applyFill="1" applyBorder="1" applyAlignment="1" applyProtection="1">
      <alignment horizontal="center" vertical="center" wrapText="1"/>
      <protection hidden="1"/>
    </xf>
    <xf numFmtId="0" fontId="0" fillId="10" borderId="178" xfId="0" applyFill="1" applyBorder="1" applyAlignment="1" applyProtection="1">
      <alignment horizontal="center" vertical="center" wrapText="1"/>
      <protection hidden="1"/>
    </xf>
    <xf numFmtId="0" fontId="2" fillId="0" borderId="175" xfId="0" applyFont="1" applyBorder="1" applyAlignment="1" applyProtection="1">
      <alignment horizontal="center" vertical="center" shrinkToFit="1"/>
      <protection locked="0" hidden="1"/>
    </xf>
    <xf numFmtId="0" fontId="0" fillId="0" borderId="175" xfId="0" applyFont="1" applyBorder="1" applyAlignment="1" applyProtection="1">
      <alignment horizontal="center" vertical="center" shrinkToFit="1"/>
      <protection locked="0" hidden="1"/>
    </xf>
    <xf numFmtId="0" fontId="0" fillId="0" borderId="175" xfId="0" applyFont="1" applyBorder="1" applyAlignment="1" applyProtection="1">
      <alignment horizontal="center" vertical="center"/>
      <protection locked="0" hidden="1"/>
    </xf>
    <xf numFmtId="0" fontId="2" fillId="0" borderId="68" xfId="0" applyFont="1" applyBorder="1" applyAlignment="1" applyProtection="1">
      <alignment vertical="center"/>
      <protection locked="0" hidden="1"/>
    </xf>
    <xf numFmtId="0" fontId="0" fillId="0" borderId="68" xfId="0" applyFont="1" applyBorder="1" applyAlignment="1" applyProtection="1">
      <alignment vertical="center"/>
      <protection locked="0" hidden="1"/>
    </xf>
    <xf numFmtId="0" fontId="0" fillId="0" borderId="73" xfId="0" applyFont="1" applyBorder="1" applyAlignment="1" applyProtection="1">
      <alignment vertical="center"/>
      <protection locked="0" hidden="1"/>
    </xf>
    <xf numFmtId="0" fontId="0" fillId="0" borderId="175" xfId="0" applyFont="1" applyBorder="1" applyAlignment="1" applyProtection="1">
      <alignment vertical="center"/>
      <protection locked="0" hidden="1"/>
    </xf>
    <xf numFmtId="0" fontId="0" fillId="0" borderId="176" xfId="0" applyFont="1" applyBorder="1" applyAlignment="1" applyProtection="1">
      <alignment vertical="center"/>
      <protection locked="0" hidden="1"/>
    </xf>
    <xf numFmtId="0" fontId="0" fillId="0" borderId="62" xfId="0" applyBorder="1" applyAlignment="1" applyProtection="1">
      <alignment horizontal="center" vertical="center"/>
      <protection locked="0" hidden="1"/>
    </xf>
    <xf numFmtId="0" fontId="0" fillId="0" borderId="172" xfId="0" applyBorder="1" applyAlignment="1" applyProtection="1">
      <alignment horizontal="center" vertical="center"/>
      <protection locked="0" hidden="1"/>
    </xf>
    <xf numFmtId="0" fontId="0" fillId="0" borderId="176" xfId="0" applyBorder="1" applyAlignment="1" applyProtection="1">
      <alignment horizontal="center" vertical="center"/>
      <protection locked="0" hidden="1"/>
    </xf>
    <xf numFmtId="0" fontId="0" fillId="0" borderId="183" xfId="0" applyBorder="1" applyAlignment="1" applyProtection="1">
      <alignment horizontal="center" vertical="center"/>
      <protection locked="0" hidden="1"/>
    </xf>
    <xf numFmtId="0" fontId="0" fillId="0" borderId="184" xfId="0" applyBorder="1" applyAlignment="1" applyProtection="1">
      <alignment horizontal="center" vertical="center"/>
      <protection locked="0" hidden="1"/>
    </xf>
    <xf numFmtId="0" fontId="0" fillId="10" borderId="142" xfId="0" applyFill="1" applyBorder="1" applyAlignment="1" applyProtection="1">
      <alignment horizontal="center" vertical="center"/>
      <protection hidden="1"/>
    </xf>
    <xf numFmtId="0" fontId="0" fillId="10" borderId="178" xfId="0" applyFill="1" applyBorder="1" applyAlignment="1" applyProtection="1">
      <alignment horizontal="center" vertical="center"/>
      <protection hidden="1"/>
    </xf>
    <xf numFmtId="0" fontId="2" fillId="10" borderId="73" xfId="0" applyFont="1" applyFill="1" applyBorder="1" applyAlignment="1" applyProtection="1">
      <alignment horizontal="center" vertical="center" textRotation="255"/>
      <protection hidden="1"/>
    </xf>
    <xf numFmtId="0" fontId="0" fillId="10" borderId="70" xfId="0" applyFill="1" applyBorder="1" applyAlignment="1" applyProtection="1">
      <alignment horizontal="center" vertical="center" textRotation="255"/>
      <protection hidden="1"/>
    </xf>
    <xf numFmtId="0" fontId="4" fillId="6" borderId="52" xfId="0" applyFont="1" applyFill="1" applyBorder="1" applyAlignment="1" applyProtection="1">
      <alignment horizontal="center" vertical="center"/>
      <protection hidden="1"/>
    </xf>
    <xf numFmtId="0" fontId="0" fillId="6" borderId="52" xfId="0" applyFill="1" applyBorder="1" applyAlignment="1" applyProtection="1">
      <alignment vertical="center"/>
      <protection hidden="1"/>
    </xf>
    <xf numFmtId="0" fontId="0" fillId="6" borderId="66" xfId="0" applyFill="1" applyBorder="1" applyAlignment="1" applyProtection="1">
      <alignment vertical="center"/>
      <protection hidden="1"/>
    </xf>
    <xf numFmtId="0" fontId="2" fillId="0" borderId="36" xfId="0" applyFont="1" applyBorder="1" applyAlignment="1" applyProtection="1">
      <alignment vertical="center"/>
      <protection locked="0" hidden="1"/>
    </xf>
    <xf numFmtId="0" fontId="0" fillId="0" borderId="38" xfId="0" applyBorder="1" applyAlignment="1" applyProtection="1">
      <alignment vertical="center"/>
      <protection locked="0" hidden="1"/>
    </xf>
    <xf numFmtId="0" fontId="0" fillId="0" borderId="89" xfId="0" applyBorder="1" applyAlignment="1" applyProtection="1">
      <alignment vertical="center"/>
      <protection locked="0" hidden="1"/>
    </xf>
    <xf numFmtId="0" fontId="0" fillId="0" borderId="43" xfId="0" applyBorder="1" applyAlignment="1" applyProtection="1">
      <alignment vertical="center"/>
      <protection locked="0" hidden="1"/>
    </xf>
    <xf numFmtId="0" fontId="0" fillId="0" borderId="44" xfId="0" applyBorder="1" applyAlignment="1" applyProtection="1">
      <alignment vertical="center"/>
      <protection locked="0" hidden="1"/>
    </xf>
    <xf numFmtId="0" fontId="0" fillId="0" borderId="180" xfId="0" applyBorder="1" applyAlignment="1" applyProtection="1">
      <alignment horizontal="center" vertical="center"/>
      <protection locked="0" hidden="1"/>
    </xf>
    <xf numFmtId="0" fontId="0" fillId="0" borderId="181" xfId="0" applyBorder="1" applyAlignment="1" applyProtection="1">
      <alignment horizontal="center" vertical="center"/>
      <protection locked="0" hidden="1"/>
    </xf>
    <xf numFmtId="0" fontId="0" fillId="0" borderId="182" xfId="0" applyBorder="1" applyAlignment="1" applyProtection="1">
      <alignment horizontal="center" vertical="center"/>
      <protection locked="0" hidden="1"/>
    </xf>
    <xf numFmtId="0" fontId="0" fillId="0" borderId="167" xfId="0" applyBorder="1" applyAlignment="1" applyProtection="1">
      <alignment horizontal="center" vertical="center"/>
      <protection locked="0" hidden="1"/>
    </xf>
    <xf numFmtId="0" fontId="0" fillId="0" borderId="176" xfId="0" applyBorder="1" applyAlignment="1" applyProtection="1">
      <alignment horizontal="center" vertical="center" shrinkToFit="1"/>
      <protection locked="0" hidden="1"/>
    </xf>
    <xf numFmtId="0" fontId="0" fillId="0" borderId="183" xfId="0" applyBorder="1" applyAlignment="1" applyProtection="1">
      <alignment horizontal="center" vertical="center" shrinkToFit="1"/>
      <protection locked="0" hidden="1"/>
    </xf>
    <xf numFmtId="0" fontId="0" fillId="0" borderId="180" xfId="0" applyBorder="1" applyAlignment="1" applyProtection="1">
      <alignment horizontal="center" vertical="center" shrinkToFit="1"/>
      <protection locked="0" hidden="1"/>
    </xf>
    <xf numFmtId="0" fontId="2" fillId="0" borderId="29" xfId="0" applyFont="1" applyBorder="1" applyAlignment="1" applyProtection="1">
      <alignment horizontal="center" vertical="center" textRotation="255"/>
      <protection locked="0" hidden="1"/>
    </xf>
    <xf numFmtId="0" fontId="0" fillId="0" borderId="30" xfId="0" applyFont="1" applyBorder="1" applyAlignment="1" applyProtection="1">
      <alignment horizontal="center" vertical="center" textRotation="255"/>
      <protection locked="0" hidden="1"/>
    </xf>
    <xf numFmtId="0" fontId="2" fillId="0" borderId="34" xfId="0" applyFont="1" applyBorder="1" applyAlignment="1" applyProtection="1">
      <alignment horizontal="center" vertical="center" textRotation="255"/>
      <protection locked="0" hidden="1"/>
    </xf>
    <xf numFmtId="0" fontId="0" fillId="0" borderId="35" xfId="0" applyFont="1" applyBorder="1" applyAlignment="1" applyProtection="1">
      <alignment horizontal="center" vertical="center" textRotation="255"/>
      <protection locked="0" hidden="1"/>
    </xf>
    <xf numFmtId="0" fontId="2" fillId="0" borderId="166" xfId="0" applyFont="1" applyBorder="1" applyAlignment="1" applyProtection="1">
      <alignment horizontal="center" vertical="center" textRotation="255"/>
      <protection locked="0" hidden="1"/>
    </xf>
    <xf numFmtId="0" fontId="0" fillId="0" borderId="167" xfId="0" applyFont="1" applyBorder="1" applyAlignment="1" applyProtection="1">
      <alignment horizontal="center" vertical="center" textRotation="255"/>
      <protection locked="0" hidden="1"/>
    </xf>
    <xf numFmtId="0" fontId="4" fillId="10" borderId="61" xfId="0" applyFont="1" applyFill="1" applyBorder="1" applyAlignment="1" applyProtection="1">
      <alignment horizontal="center" vertical="center"/>
      <protection hidden="1"/>
    </xf>
    <xf numFmtId="0" fontId="0" fillId="10" borderId="70" xfId="0" applyFill="1"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2" fillId="0" borderId="29" xfId="0" applyFont="1" applyFill="1" applyBorder="1" applyAlignment="1" applyProtection="1">
      <alignment horizontal="center" vertical="center" textRotation="255"/>
      <protection locked="0" hidden="1"/>
    </xf>
    <xf numFmtId="0" fontId="2" fillId="0" borderId="19" xfId="0" applyFont="1" applyFill="1" applyBorder="1" applyAlignment="1" applyProtection="1">
      <alignment horizontal="center" vertical="center" textRotation="255"/>
      <protection locked="0" hidden="1"/>
    </xf>
    <xf numFmtId="0" fontId="0" fillId="0" borderId="12" xfId="0" applyBorder="1" applyAlignment="1" applyProtection="1">
      <alignment horizontal="center" vertical="center"/>
      <protection locked="0" hidden="1"/>
    </xf>
    <xf numFmtId="0" fontId="2" fillId="0" borderId="34" xfId="0" applyFont="1" applyFill="1" applyBorder="1" applyAlignment="1" applyProtection="1">
      <alignment horizontal="center" vertical="center"/>
      <protection locked="0" hidden="1"/>
    </xf>
    <xf numFmtId="0" fontId="11" fillId="0" borderId="21" xfId="0" applyFont="1" applyBorder="1" applyAlignment="1" applyProtection="1">
      <alignment horizontal="center" vertical="center"/>
      <protection locked="0" hidden="1"/>
    </xf>
    <xf numFmtId="0" fontId="54" fillId="0" borderId="22" xfId="0" applyFont="1" applyBorder="1" applyAlignment="1" applyProtection="1">
      <alignment horizontal="center" vertical="center"/>
      <protection locked="0" hidden="1"/>
    </xf>
    <xf numFmtId="0" fontId="54" fillId="0" borderId="28" xfId="0" applyFont="1" applyBorder="1" applyAlignment="1" applyProtection="1">
      <alignment horizontal="center" vertical="center"/>
      <protection locked="0" hidden="1"/>
    </xf>
    <xf numFmtId="0" fontId="4" fillId="0" borderId="8" xfId="0" applyFont="1" applyBorder="1" applyAlignment="1" applyProtection="1">
      <alignment horizontal="left" vertical="center"/>
      <protection hidden="1"/>
    </xf>
    <xf numFmtId="0" fontId="0" fillId="0" borderId="9" xfId="0" applyBorder="1" applyAlignment="1" applyProtection="1">
      <alignment vertical="center"/>
      <protection hidden="1"/>
    </xf>
    <xf numFmtId="0" fontId="11" fillId="0" borderId="8" xfId="0" applyFont="1" applyBorder="1" applyAlignment="1" applyProtection="1">
      <alignment horizontal="center" vertical="center"/>
      <protection locked="0" hidden="1"/>
    </xf>
    <xf numFmtId="0" fontId="54" fillId="0" borderId="9" xfId="0" applyFont="1" applyBorder="1" applyAlignment="1" applyProtection="1">
      <alignment horizontal="center" vertical="center"/>
      <protection locked="0" hidden="1"/>
    </xf>
    <xf numFmtId="0" fontId="54" fillId="0" borderId="25" xfId="0" applyFont="1" applyBorder="1" applyAlignment="1" applyProtection="1">
      <alignment horizontal="center" vertical="center"/>
      <protection locked="0" hidden="1"/>
    </xf>
    <xf numFmtId="0" fontId="2" fillId="6" borderId="14" xfId="0" applyFont="1" applyFill="1" applyBorder="1" applyAlignment="1" applyProtection="1">
      <alignment vertical="center" textRotation="255" shrinkToFit="1"/>
      <protection hidden="1"/>
    </xf>
    <xf numFmtId="0" fontId="0" fillId="6" borderId="39" xfId="0" applyFill="1" applyBorder="1" applyAlignment="1" applyProtection="1">
      <alignment vertical="center" textRotation="255" shrinkToFit="1"/>
      <protection hidden="1"/>
    </xf>
    <xf numFmtId="0" fontId="0" fillId="6" borderId="67" xfId="0" applyFill="1" applyBorder="1" applyAlignment="1" applyProtection="1">
      <alignment vertical="center" textRotation="255" shrinkToFit="1"/>
      <protection hidden="1"/>
    </xf>
    <xf numFmtId="0" fontId="4" fillId="0" borderId="71" xfId="0" applyFont="1" applyBorder="1" applyAlignment="1" applyProtection="1">
      <alignment horizontal="left" vertical="center"/>
      <protection hidden="1"/>
    </xf>
    <xf numFmtId="0" fontId="0" fillId="0" borderId="23" xfId="0" applyBorder="1" applyAlignment="1" applyProtection="1">
      <alignment vertical="center"/>
      <protection hidden="1"/>
    </xf>
    <xf numFmtId="0" fontId="11" fillId="0" borderId="71" xfId="0" applyFont="1" applyBorder="1" applyAlignment="1" applyProtection="1">
      <alignment horizontal="center" vertical="center"/>
      <protection locked="0" hidden="1"/>
    </xf>
    <xf numFmtId="0" fontId="54" fillId="0" borderId="23" xfId="0" applyFont="1" applyBorder="1" applyAlignment="1" applyProtection="1">
      <alignment horizontal="center" vertical="center"/>
      <protection locked="0" hidden="1"/>
    </xf>
    <xf numFmtId="0" fontId="54" fillId="0" borderId="24" xfId="0" applyFont="1" applyBorder="1" applyAlignment="1" applyProtection="1">
      <alignment horizontal="center" vertical="center"/>
      <protection locked="0" hidden="1"/>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Alignment="1" applyProtection="1">
      <alignment vertical="center"/>
      <protection hidden="1"/>
    </xf>
    <xf numFmtId="0" fontId="4" fillId="0" borderId="22" xfId="0" applyFont="1" applyBorder="1" applyAlignment="1" applyProtection="1">
      <alignment horizontal="left" vertical="center"/>
      <protection hidden="1"/>
    </xf>
    <xf numFmtId="0" fontId="2" fillId="6" borderId="76" xfId="0" applyFont="1" applyFill="1" applyBorder="1" applyAlignment="1" applyProtection="1">
      <alignment vertical="center" textRotation="255"/>
      <protection hidden="1"/>
    </xf>
    <xf numFmtId="0" fontId="0" fillId="6" borderId="72" xfId="0" applyFill="1" applyBorder="1" applyAlignment="1" applyProtection="1">
      <alignment vertical="center" textRotation="255"/>
      <protection hidden="1"/>
    </xf>
    <xf numFmtId="0" fontId="2" fillId="0" borderId="19" xfId="0" applyFont="1" applyFill="1" applyBorder="1" applyAlignment="1" applyProtection="1">
      <alignment horizontal="center" vertical="center"/>
      <protection locked="0" hidden="1"/>
    </xf>
    <xf numFmtId="0" fontId="21" fillId="0" borderId="168" xfId="0" applyFont="1" applyBorder="1" applyAlignment="1" applyProtection="1">
      <alignment horizontal="left" vertical="center"/>
      <protection hidden="1"/>
    </xf>
    <xf numFmtId="0" fontId="0" fillId="0" borderId="169" xfId="0" applyBorder="1" applyAlignment="1" applyProtection="1">
      <alignment vertical="center"/>
      <protection hidden="1"/>
    </xf>
    <xf numFmtId="0" fontId="0" fillId="0" borderId="170" xfId="0" applyBorder="1" applyAlignment="1" applyProtection="1">
      <alignment vertical="center"/>
      <protection hidden="1"/>
    </xf>
    <xf numFmtId="0" fontId="4" fillId="7" borderId="154" xfId="0" applyFont="1" applyFill="1" applyBorder="1" applyAlignment="1" applyProtection="1">
      <alignment vertical="center"/>
      <protection hidden="1"/>
    </xf>
    <xf numFmtId="0" fontId="4" fillId="7" borderId="155" xfId="0" applyFont="1" applyFill="1" applyBorder="1" applyAlignment="1" applyProtection="1">
      <alignment vertical="center"/>
      <protection hidden="1"/>
    </xf>
    <xf numFmtId="0" fontId="71" fillId="7" borderId="156" xfId="0" applyFont="1" applyFill="1" applyBorder="1" applyAlignment="1" applyProtection="1">
      <alignment vertical="center"/>
      <protection hidden="1"/>
    </xf>
    <xf numFmtId="176" fontId="29" fillId="0" borderId="90" xfId="0" applyNumberFormat="1" applyFont="1" applyFill="1" applyBorder="1" applyAlignment="1" applyProtection="1">
      <alignment horizontal="center" vertical="center"/>
      <protection hidden="1"/>
    </xf>
    <xf numFmtId="176" fontId="54" fillId="0" borderId="90" xfId="0" applyNumberFormat="1" applyFont="1" applyFill="1" applyBorder="1" applyAlignment="1" applyProtection="1">
      <alignment horizontal="center" vertical="center"/>
      <protection hidden="1"/>
    </xf>
    <xf numFmtId="176" fontId="54" fillId="0" borderId="72" xfId="0" applyNumberFormat="1" applyFont="1" applyFill="1" applyBorder="1" applyAlignment="1" applyProtection="1">
      <alignment horizontal="center" vertical="center"/>
      <protection hidden="1"/>
    </xf>
    <xf numFmtId="0" fontId="2" fillId="0" borderId="80" xfId="0" applyFont="1" applyFill="1" applyBorder="1" applyAlignment="1" applyProtection="1">
      <alignment horizontal="center" vertical="center"/>
      <protection hidden="1"/>
    </xf>
    <xf numFmtId="0" fontId="0" fillId="0" borderId="91" xfId="0" applyFill="1" applyBorder="1" applyAlignment="1" applyProtection="1">
      <alignment horizontal="center" vertical="center"/>
      <protection hidden="1"/>
    </xf>
    <xf numFmtId="0" fontId="2" fillId="0" borderId="36" xfId="0" applyFont="1" applyFill="1" applyBorder="1" applyAlignment="1" applyProtection="1">
      <alignment horizontal="center" vertical="center"/>
      <protection hidden="1"/>
    </xf>
    <xf numFmtId="0" fontId="0" fillId="0" borderId="37"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2" fillId="0" borderId="63"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89" xfId="0" applyFill="1" applyBorder="1" applyAlignment="1" applyProtection="1">
      <alignment horizontal="center" vertical="center"/>
      <protection hidden="1"/>
    </xf>
    <xf numFmtId="0" fontId="0" fillId="0" borderId="43" xfId="0" applyFill="1" applyBorder="1" applyAlignment="1" applyProtection="1">
      <alignment horizontal="center" vertical="center"/>
      <protection hidden="1"/>
    </xf>
    <xf numFmtId="0" fontId="0" fillId="0" borderId="35" xfId="0" applyFill="1" applyBorder="1" applyAlignment="1" applyProtection="1">
      <alignment horizontal="center" vertical="center"/>
      <protection hidden="1"/>
    </xf>
    <xf numFmtId="0" fontId="2" fillId="0" borderId="89" xfId="0" applyFont="1" applyFill="1" applyBorder="1" applyAlignment="1" applyProtection="1">
      <alignment horizontal="center" vertical="center"/>
      <protection hidden="1"/>
    </xf>
    <xf numFmtId="0" fontId="6" fillId="6" borderId="65" xfId="0" applyFont="1" applyFill="1" applyBorder="1" applyAlignment="1" applyProtection="1">
      <alignment horizontal="center" vertical="center" wrapText="1"/>
      <protection hidden="1"/>
    </xf>
    <xf numFmtId="0" fontId="6" fillId="6" borderId="54" xfId="0" applyFont="1" applyFill="1" applyBorder="1" applyAlignment="1" applyProtection="1">
      <alignment horizontal="center" vertical="center"/>
      <protection hidden="1"/>
    </xf>
    <xf numFmtId="0" fontId="13" fillId="6" borderId="54"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0" fillId="6" borderId="53" xfId="0" applyFill="1" applyBorder="1" applyAlignment="1" applyProtection="1">
      <alignment horizontal="center" vertical="center"/>
      <protection hidden="1"/>
    </xf>
    <xf numFmtId="0" fontId="25" fillId="0" borderId="77" xfId="0" applyFont="1" applyBorder="1" applyAlignment="1" applyProtection="1">
      <alignment horizontal="center" vertical="center" wrapText="1"/>
      <protection hidden="1"/>
    </xf>
    <xf numFmtId="0" fontId="0" fillId="0" borderId="77" xfId="0" applyBorder="1" applyAlignment="1" applyProtection="1">
      <alignment horizontal="center" vertical="center" wrapText="1"/>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7" xfId="0" applyBorder="1" applyAlignment="1" applyProtection="1">
      <alignment horizontal="center" vertical="center" wrapText="1"/>
      <protection hidden="1"/>
    </xf>
    <xf numFmtId="0" fontId="0" fillId="0" borderId="109" xfId="0" applyBorder="1" applyAlignment="1" applyProtection="1">
      <alignment horizontal="center" vertical="center" wrapText="1"/>
      <protection hidden="1"/>
    </xf>
    <xf numFmtId="0" fontId="21" fillId="0" borderId="105" xfId="0" applyFont="1"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75"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6" borderId="53" xfId="0" applyFont="1" applyFill="1" applyBorder="1" applyAlignment="1" applyProtection="1">
      <alignment horizontal="center" vertical="center"/>
      <protection hidden="1"/>
    </xf>
    <xf numFmtId="0" fontId="2" fillId="6" borderId="66" xfId="0" applyFont="1" applyFill="1" applyBorder="1" applyAlignment="1" applyProtection="1">
      <alignment horizontal="center" vertical="center"/>
      <protection hidden="1"/>
    </xf>
    <xf numFmtId="0" fontId="2" fillId="6" borderId="65" xfId="0" applyFont="1" applyFill="1" applyBorder="1" applyAlignment="1" applyProtection="1">
      <alignment horizontal="center" vertical="center"/>
      <protection hidden="1"/>
    </xf>
    <xf numFmtId="0" fontId="2" fillId="6" borderId="52" xfId="0" applyFont="1" applyFill="1" applyBorder="1" applyAlignment="1" applyProtection="1">
      <alignment horizontal="center" vertical="center"/>
      <protection hidden="1"/>
    </xf>
    <xf numFmtId="0" fontId="2" fillId="6" borderId="51" xfId="0" applyFont="1" applyFill="1" applyBorder="1" applyAlignment="1" applyProtection="1">
      <alignment horizontal="center" vertical="center"/>
      <protection hidden="1"/>
    </xf>
    <xf numFmtId="0" fontId="25" fillId="0" borderId="105" xfId="0" applyFont="1" applyBorder="1" applyAlignment="1" applyProtection="1">
      <alignment horizontal="center" vertical="center" wrapText="1"/>
      <protection hidden="1"/>
    </xf>
    <xf numFmtId="0" fontId="25" fillId="0" borderId="106" xfId="0" applyFont="1" applyBorder="1" applyAlignment="1" applyProtection="1">
      <alignment horizontal="center" vertical="center" wrapText="1"/>
      <protection hidden="1"/>
    </xf>
    <xf numFmtId="0" fontId="0" fillId="0" borderId="86" xfId="0" applyBorder="1" applyAlignment="1" applyProtection="1">
      <alignment horizontal="center" vertical="center" wrapText="1"/>
      <protection hidden="1"/>
    </xf>
    <xf numFmtId="0" fontId="0" fillId="0" borderId="88" xfId="0" applyBorder="1" applyAlignment="1" applyProtection="1">
      <alignment horizontal="center" vertical="center" wrapText="1"/>
      <protection hidden="1"/>
    </xf>
    <xf numFmtId="0" fontId="21" fillId="0" borderId="106" xfId="0" applyFont="1" applyBorder="1" applyAlignment="1" applyProtection="1">
      <alignment horizontal="center" vertical="center" wrapText="1"/>
      <protection hidden="1"/>
    </xf>
    <xf numFmtId="0" fontId="2" fillId="6" borderId="65" xfId="0" applyFont="1" applyFill="1" applyBorder="1" applyAlignment="1" applyProtection="1">
      <alignment horizontal="center" vertical="center" wrapText="1"/>
      <protection hidden="1"/>
    </xf>
    <xf numFmtId="0" fontId="2" fillId="6" borderId="74" xfId="0" applyFont="1" applyFill="1" applyBorder="1" applyAlignment="1" applyProtection="1">
      <alignment vertical="center"/>
      <protection hidden="1"/>
    </xf>
    <xf numFmtId="0" fontId="0" fillId="6" borderId="91" xfId="0" applyFill="1" applyBorder="1" applyAlignment="1" applyProtection="1">
      <alignment vertical="center"/>
      <protection hidden="1"/>
    </xf>
    <xf numFmtId="0" fontId="10" fillId="6" borderId="61" xfId="0" applyFont="1" applyFill="1" applyBorder="1" applyAlignment="1" applyProtection="1">
      <alignment horizontal="center" vertical="center"/>
      <protection hidden="1"/>
    </xf>
    <xf numFmtId="0" fontId="66" fillId="6" borderId="62" xfId="0" applyFont="1" applyFill="1" applyBorder="1" applyAlignment="1" applyProtection="1">
      <alignment horizontal="center" vertical="center"/>
      <protection hidden="1"/>
    </xf>
    <xf numFmtId="0" fontId="10" fillId="0" borderId="73" xfId="0" applyFont="1" applyBorder="1" applyAlignment="1" applyProtection="1">
      <alignment horizontal="center" vertical="center"/>
      <protection hidden="1"/>
    </xf>
    <xf numFmtId="0" fontId="66" fillId="0" borderId="62" xfId="0" applyFont="1" applyBorder="1" applyAlignment="1" applyProtection="1">
      <alignment vertical="center"/>
      <protection hidden="1"/>
    </xf>
    <xf numFmtId="0" fontId="66" fillId="0" borderId="135" xfId="0" applyFont="1" applyBorder="1" applyAlignment="1" applyProtection="1">
      <alignment vertical="center"/>
      <protection hidden="1"/>
    </xf>
    <xf numFmtId="0" fontId="10" fillId="6" borderId="136" xfId="0" applyFont="1" applyFill="1" applyBorder="1" applyAlignment="1" applyProtection="1">
      <alignment horizontal="center" vertical="center"/>
      <protection hidden="1"/>
    </xf>
    <xf numFmtId="0" fontId="66" fillId="0" borderId="46"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37" fillId="0" borderId="0" xfId="2" applyFont="1" applyAlignment="1" applyProtection="1">
      <alignment horizontal="center" vertical="center"/>
      <protection hidden="1"/>
    </xf>
    <xf numFmtId="0" fontId="65" fillId="0" borderId="0" xfId="0" applyFont="1" applyAlignment="1" applyProtection="1">
      <alignment horizontal="center" vertical="center"/>
      <protection hidden="1"/>
    </xf>
    <xf numFmtId="0" fontId="6" fillId="6" borderId="76" xfId="0" applyFont="1" applyFill="1" applyBorder="1" applyAlignment="1" applyProtection="1">
      <alignment horizontal="center" vertical="center"/>
      <protection hidden="1"/>
    </xf>
    <xf numFmtId="0" fontId="28" fillId="6" borderId="90" xfId="0" applyFont="1" applyFill="1" applyBorder="1" applyAlignment="1" applyProtection="1">
      <alignment horizontal="center" vertical="center"/>
      <protection hidden="1"/>
    </xf>
    <xf numFmtId="0" fontId="6" fillId="6" borderId="90" xfId="0" applyFont="1" applyFill="1" applyBorder="1" applyAlignment="1" applyProtection="1">
      <alignment horizontal="center" vertical="center"/>
      <protection hidden="1"/>
    </xf>
    <xf numFmtId="0" fontId="22" fillId="6" borderId="90" xfId="0" applyFont="1" applyFill="1" applyBorder="1" applyAlignment="1" applyProtection="1">
      <alignment horizontal="center" vertical="center"/>
      <protection hidden="1"/>
    </xf>
    <xf numFmtId="0" fontId="0" fillId="6" borderId="72" xfId="0"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28" fillId="6" borderId="42" xfId="0" applyFont="1" applyFill="1" applyBorder="1" applyAlignment="1" applyProtection="1">
      <alignment horizontal="center" vertical="center"/>
      <protection hidden="1"/>
    </xf>
    <xf numFmtId="0" fontId="6" fillId="6" borderId="42" xfId="0" applyFont="1" applyFill="1" applyBorder="1" applyAlignment="1" applyProtection="1">
      <alignment horizontal="center" vertical="center"/>
      <protection hidden="1"/>
    </xf>
    <xf numFmtId="0" fontId="22" fillId="6" borderId="42" xfId="0" applyFont="1" applyFill="1" applyBorder="1" applyAlignment="1" applyProtection="1">
      <alignment horizontal="center" vertical="center"/>
      <protection hidden="1"/>
    </xf>
    <xf numFmtId="0" fontId="0" fillId="6" borderId="44" xfId="0" applyFill="1" applyBorder="1" applyAlignment="1" applyProtection="1">
      <alignment horizontal="center" vertical="center"/>
      <protection hidden="1"/>
    </xf>
    <xf numFmtId="0" fontId="6" fillId="6" borderId="45" xfId="0" applyFont="1" applyFill="1" applyBorder="1" applyAlignment="1" applyProtection="1">
      <alignment horizontal="center" vertical="center"/>
      <protection hidden="1"/>
    </xf>
    <xf numFmtId="0" fontId="6" fillId="6" borderId="69" xfId="0" applyFont="1" applyFill="1" applyBorder="1" applyAlignment="1" applyProtection="1">
      <alignment horizontal="center" vertical="center"/>
      <protection hidden="1"/>
    </xf>
    <xf numFmtId="0" fontId="6" fillId="6" borderId="61" xfId="0" applyFont="1" applyFill="1" applyBorder="1" applyAlignment="1" applyProtection="1">
      <alignment horizontal="center" vertical="center"/>
      <protection hidden="1"/>
    </xf>
    <xf numFmtId="0" fontId="0" fillId="6" borderId="70" xfId="0" applyFill="1" applyBorder="1" applyAlignment="1" applyProtection="1">
      <alignment horizontal="center" vertical="center"/>
      <protection hidden="1"/>
    </xf>
    <xf numFmtId="0" fontId="6" fillId="6" borderId="73" xfId="0" applyFont="1" applyFill="1" applyBorder="1" applyAlignment="1" applyProtection="1">
      <alignment horizontal="center" vertical="center"/>
      <protection hidden="1"/>
    </xf>
    <xf numFmtId="0" fontId="6" fillId="6" borderId="36" xfId="0" applyFont="1" applyFill="1" applyBorder="1" applyAlignment="1" applyProtection="1">
      <alignment horizontal="center" vertical="center"/>
      <protection hidden="1"/>
    </xf>
    <xf numFmtId="0" fontId="0" fillId="6" borderId="37" xfId="0" applyFill="1" applyBorder="1" applyAlignment="1" applyProtection="1">
      <alignment horizontal="center" vertical="center"/>
      <protection hidden="1"/>
    </xf>
    <xf numFmtId="0" fontId="0" fillId="6" borderId="38" xfId="0" applyFill="1" applyBorder="1" applyAlignment="1" applyProtection="1">
      <alignment horizontal="center" vertical="center"/>
      <protection hidden="1"/>
    </xf>
    <xf numFmtId="0" fontId="0" fillId="0" borderId="107" xfId="0"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0" fillId="0" borderId="78" xfId="0" applyBorder="1" applyAlignment="1" applyProtection="1">
      <alignment horizontal="center" vertical="center" wrapText="1"/>
      <protection hidden="1"/>
    </xf>
    <xf numFmtId="0" fontId="0" fillId="0" borderId="79" xfId="0" applyBorder="1" applyAlignment="1" applyProtection="1">
      <alignment horizontal="center" vertical="center" wrapText="1"/>
      <protection hidden="1"/>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22" xfId="2" applyFont="1" applyBorder="1" applyAlignment="1" applyProtection="1">
      <alignment horizontal="center" vertical="center"/>
      <protection hidden="1"/>
    </xf>
    <xf numFmtId="0" fontId="25" fillId="0" borderId="123" xfId="2" applyFont="1" applyBorder="1" applyAlignment="1" applyProtection="1">
      <alignment horizontal="center" vertical="center"/>
      <protection hidden="1"/>
    </xf>
    <xf numFmtId="0" fontId="25" fillId="0" borderId="124"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3"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8" fillId="0" borderId="3" xfId="2" applyNumberFormat="1" applyFont="1" applyBorder="1" applyAlignment="1" applyProtection="1">
      <alignment horizontal="center" vertical="center" shrinkToFit="1"/>
      <protection hidden="1"/>
    </xf>
    <xf numFmtId="181" fontId="38" fillId="0" borderId="2" xfId="2" applyNumberFormat="1" applyFont="1" applyBorder="1" applyAlignment="1" applyProtection="1">
      <alignment horizontal="center" vertical="center" shrinkToFit="1"/>
      <protection hidden="1"/>
    </xf>
    <xf numFmtId="181" fontId="38" fillId="0" borderId="4" xfId="2" applyNumberFormat="1" applyFont="1" applyBorder="1" applyAlignment="1" applyProtection="1">
      <alignment horizontal="center" vertical="center" shrinkToFit="1"/>
      <protection hidden="1"/>
    </xf>
    <xf numFmtId="181" fontId="38" fillId="0" borderId="63" xfId="2" applyNumberFormat="1" applyFont="1" applyBorder="1" applyAlignment="1" applyProtection="1">
      <alignment horizontal="center" vertical="center" shrinkToFit="1"/>
      <protection hidden="1"/>
    </xf>
    <xf numFmtId="181" fontId="38" fillId="0" borderId="0" xfId="2" applyNumberFormat="1" applyFont="1" applyAlignment="1" applyProtection="1">
      <alignment horizontal="center" vertical="center" shrinkToFit="1"/>
      <protection hidden="1"/>
    </xf>
    <xf numFmtId="181" fontId="38" fillId="0" borderId="12" xfId="2" applyNumberFormat="1" applyFont="1" applyBorder="1" applyAlignment="1" applyProtection="1">
      <alignment horizontal="center" vertical="center" shrinkToFit="1"/>
      <protection hidden="1"/>
    </xf>
    <xf numFmtId="181" fontId="38" fillId="0" borderId="5" xfId="2" applyNumberFormat="1" applyFont="1" applyBorder="1" applyAlignment="1" applyProtection="1">
      <alignment horizontal="center" vertical="center" shrinkToFit="1"/>
      <protection hidden="1"/>
    </xf>
    <xf numFmtId="181" fontId="38" fillId="0" borderId="7" xfId="2" applyNumberFormat="1" applyFont="1" applyBorder="1" applyAlignment="1" applyProtection="1">
      <alignment horizontal="center" vertical="center" shrinkToFit="1"/>
      <protection hidden="1"/>
    </xf>
    <xf numFmtId="181" fontId="38" fillId="0" borderId="6" xfId="2" applyNumberFormat="1" applyFont="1" applyBorder="1" applyAlignment="1" applyProtection="1">
      <alignment horizontal="center" vertical="center" shrinkToFit="1"/>
      <protection hidden="1"/>
    </xf>
    <xf numFmtId="0" fontId="25" fillId="8" borderId="63"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3"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25" fillId="6" borderId="125" xfId="2" applyFont="1" applyFill="1" applyBorder="1" applyAlignment="1" applyProtection="1">
      <alignment horizontal="center" vertical="center" shrinkToFit="1"/>
      <protection hidden="1"/>
    </xf>
    <xf numFmtId="0" fontId="25" fillId="6" borderId="126" xfId="2" applyFont="1" applyFill="1" applyBorder="1" applyAlignment="1" applyProtection="1">
      <alignment horizontal="center" vertical="center" shrinkToFit="1"/>
      <protection hidden="1"/>
    </xf>
    <xf numFmtId="0" fontId="25" fillId="6" borderId="127"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22" xfId="2" applyFont="1" applyBorder="1" applyAlignment="1" applyProtection="1">
      <alignment horizontal="center" vertical="center" shrinkToFit="1"/>
      <protection hidden="1"/>
    </xf>
    <xf numFmtId="0" fontId="25" fillId="0" borderId="123" xfId="2" applyFont="1" applyBorder="1" applyAlignment="1" applyProtection="1">
      <alignment horizontal="center" vertical="center" shrinkToFit="1"/>
      <protection hidden="1"/>
    </xf>
    <xf numFmtId="0" fontId="25" fillId="0" borderId="124" xfId="2"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right" vertical="center" shrinkToFit="1"/>
      <protection hidden="1"/>
    </xf>
    <xf numFmtId="180" fontId="25" fillId="0" borderId="0" xfId="2" applyNumberFormat="1" applyFont="1" applyBorder="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180" fontId="25" fillId="0" borderId="3" xfId="2" applyNumberFormat="1" applyFont="1" applyBorder="1" applyAlignment="1" applyProtection="1">
      <alignment horizontal="right" vertical="center" shrinkToFit="1"/>
      <protection locked="0"/>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22" xfId="2" applyNumberFormat="1" applyFont="1" applyBorder="1" applyAlignment="1" applyProtection="1">
      <alignment horizontal="right" vertical="center" shrinkToFit="1"/>
      <protection locked="0"/>
    </xf>
    <xf numFmtId="180" fontId="25" fillId="0" borderId="123" xfId="2" applyNumberFormat="1" applyFont="1" applyBorder="1" applyAlignment="1" applyProtection="1">
      <alignment horizontal="right" vertical="center" shrinkToFit="1"/>
      <protection locked="0"/>
    </xf>
    <xf numFmtId="180" fontId="25" fillId="0" borderId="124" xfId="2" applyNumberFormat="1" applyFont="1" applyBorder="1" applyAlignment="1" applyProtection="1">
      <alignment horizontal="right" vertical="center" shrinkToFit="1"/>
      <protection locked="0"/>
    </xf>
    <xf numFmtId="180" fontId="25" fillId="6" borderId="125" xfId="2" applyNumberFormat="1" applyFont="1" applyFill="1" applyBorder="1" applyAlignment="1" applyProtection="1">
      <alignment horizontal="center" vertical="center" shrinkToFit="1"/>
      <protection hidden="1"/>
    </xf>
    <xf numFmtId="180" fontId="25" fillId="6" borderId="126"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27"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22" xfId="2" applyFont="1" applyBorder="1" applyAlignment="1" applyProtection="1">
      <alignment horizontal="right" vertical="center" shrinkToFit="1"/>
      <protection hidden="1"/>
    </xf>
    <xf numFmtId="0" fontId="25" fillId="0" borderId="123" xfId="2" applyFont="1" applyBorder="1" applyAlignment="1" applyProtection="1">
      <alignment horizontal="right" vertical="center" shrinkToFit="1"/>
      <protection hidden="1"/>
    </xf>
    <xf numFmtId="0" fontId="25" fillId="0" borderId="0" xfId="2" applyFont="1" applyBorder="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23"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180" fontId="25" fillId="6" borderId="125" xfId="2" applyNumberFormat="1" applyFont="1" applyFill="1" applyBorder="1" applyAlignment="1" applyProtection="1">
      <alignment horizontal="center" vertical="center" shrinkToFit="1"/>
      <protection locked="0" hidden="1"/>
    </xf>
    <xf numFmtId="180" fontId="25" fillId="6" borderId="126" xfId="2" applyNumberFormat="1" applyFont="1" applyFill="1" applyBorder="1" applyAlignment="1" applyProtection="1">
      <alignment horizontal="center" vertical="center" shrinkToFit="1"/>
      <protection locked="0" hidden="1"/>
    </xf>
    <xf numFmtId="180" fontId="25" fillId="6" borderId="5" xfId="2" applyNumberFormat="1" applyFont="1" applyFill="1" applyBorder="1" applyAlignment="1" applyProtection="1">
      <alignment horizontal="center" vertical="center" shrinkToFit="1"/>
      <protection locked="0" hidden="1"/>
    </xf>
    <xf numFmtId="180" fontId="25" fillId="6" borderId="7" xfId="2" applyNumberFormat="1" applyFont="1" applyFill="1" applyBorder="1" applyAlignment="1" applyProtection="1">
      <alignment horizontal="center" vertical="center" shrinkToFit="1"/>
      <protection locked="0" hidden="1"/>
    </xf>
    <xf numFmtId="180" fontId="25" fillId="6" borderId="127" xfId="2" applyNumberFormat="1" applyFont="1" applyFill="1" applyBorder="1" applyAlignment="1" applyProtection="1">
      <alignment horizontal="center" vertical="center" shrinkToFit="1"/>
      <protection locked="0" hidden="1"/>
    </xf>
    <xf numFmtId="180" fontId="25" fillId="6" borderId="6" xfId="2" applyNumberFormat="1" applyFont="1" applyFill="1" applyBorder="1" applyAlignment="1" applyProtection="1">
      <alignment horizontal="center" vertical="center" shrinkToFit="1"/>
      <protection locked="0" hidden="1"/>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horizontal="center" vertical="center" shrinkToFit="1"/>
      <protection locked="0"/>
    </xf>
    <xf numFmtId="0" fontId="25" fillId="0" borderId="2" xfId="2" applyFont="1" applyBorder="1" applyAlignment="1" applyProtection="1">
      <alignment horizontal="center" vertical="center"/>
      <protection locked="0"/>
    </xf>
    <xf numFmtId="0" fontId="21" fillId="0" borderId="0" xfId="2" applyFont="1" applyAlignment="1" applyProtection="1">
      <alignment horizontal="center" vertical="center" shrinkToFit="1"/>
      <protection locked="0"/>
    </xf>
    <xf numFmtId="0" fontId="25" fillId="0" borderId="0" xfId="2" applyFont="1" applyAlignment="1" applyProtection="1">
      <alignment horizontal="center" vertical="center"/>
      <protection locked="0"/>
    </xf>
    <xf numFmtId="0" fontId="25" fillId="0" borderId="7" xfId="2" applyFont="1" applyBorder="1" applyAlignment="1" applyProtection="1">
      <alignment horizontal="center" vertical="center"/>
      <protection locked="0"/>
    </xf>
    <xf numFmtId="0" fontId="21" fillId="0" borderId="2" xfId="2" applyFont="1" applyBorder="1" applyAlignment="1" applyProtection="1">
      <alignment horizontal="center" vertical="center"/>
      <protection hidden="1"/>
    </xf>
    <xf numFmtId="0" fontId="21" fillId="0" borderId="0" xfId="2" applyFont="1" applyBorder="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Alignment="1" applyProtection="1">
      <alignment horizontal="center" vertical="center"/>
      <protection locked="0"/>
    </xf>
    <xf numFmtId="0" fontId="21" fillId="0" borderId="0" xfId="2" applyFont="1" applyBorder="1" applyAlignment="1" applyProtection="1">
      <alignment horizontal="center" vertical="center"/>
      <protection locked="0"/>
    </xf>
    <xf numFmtId="0" fontId="25" fillId="0" borderId="0" xfId="2" applyFont="1" applyBorder="1" applyAlignment="1" applyProtection="1">
      <alignment horizontal="center"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3" xfId="2" applyFont="1" applyFill="1" applyBorder="1" applyAlignment="1" applyProtection="1">
      <alignment horizontal="center" vertical="center" shrinkToFit="1"/>
      <protection hidden="1"/>
    </xf>
    <xf numFmtId="0" fontId="25" fillId="6" borderId="0" xfId="2" applyFont="1" applyFill="1" applyBorder="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6" fillId="0" borderId="0" xfId="2" applyFont="1" applyAlignment="1" applyProtection="1">
      <alignment horizontal="center" vertical="center"/>
      <protection hidden="1"/>
    </xf>
    <xf numFmtId="49" fontId="25" fillId="0" borderId="0" xfId="2" applyNumberFormat="1" applyFont="1" applyAlignment="1" applyProtection="1">
      <alignment horizontal="right" vertical="center" shrinkToFit="1"/>
      <protection hidden="1"/>
    </xf>
    <xf numFmtId="0" fontId="30" fillId="0" borderId="0" xfId="2" applyFont="1" applyAlignment="1" applyProtection="1">
      <alignment horizontal="left" vertical="center" wrapText="1"/>
      <protection hidden="1"/>
    </xf>
    <xf numFmtId="0" fontId="0" fillId="0" borderId="0" xfId="0" applyAlignment="1">
      <alignment vertical="center" wrapText="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3"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3"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7" xfId="2" applyFont="1" applyFill="1" applyBorder="1" applyAlignment="1" applyProtection="1">
      <alignment horizontal="center" vertical="center"/>
      <protection hidden="1"/>
    </xf>
    <xf numFmtId="0" fontId="25" fillId="0" borderId="37"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3" xfId="2" applyFont="1" applyBorder="1" applyProtection="1">
      <alignment vertical="center"/>
      <protection hidden="1"/>
    </xf>
    <xf numFmtId="0" fontId="25" fillId="0" borderId="35" xfId="2" applyFont="1" applyBorder="1" applyProtection="1">
      <alignment vertical="center"/>
      <protection hidden="1"/>
    </xf>
    <xf numFmtId="0" fontId="25" fillId="0" borderId="38" xfId="2" applyFont="1" applyBorder="1" applyProtection="1">
      <alignment vertical="center"/>
      <protection hidden="1"/>
    </xf>
    <xf numFmtId="0" fontId="25" fillId="0" borderId="44" xfId="2" applyFont="1" applyBorder="1" applyProtection="1">
      <alignment vertical="center"/>
      <protection hidden="1"/>
    </xf>
    <xf numFmtId="0" fontId="12" fillId="0" borderId="0" xfId="0" applyFont="1" applyBorder="1" applyAlignment="1" applyProtection="1">
      <alignment horizontal="right" vertical="center"/>
      <protection hidden="1"/>
    </xf>
    <xf numFmtId="0" fontId="0" fillId="0" borderId="0" xfId="0" applyBorder="1" applyAlignment="1" applyProtection="1">
      <alignment vertical="center"/>
      <protection hidden="1"/>
    </xf>
    <xf numFmtId="0" fontId="7" fillId="8" borderId="63"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Protection="1">
      <alignment vertical="center"/>
      <protection hidden="1"/>
    </xf>
    <xf numFmtId="0" fontId="21" fillId="0" borderId="0" xfId="2" applyFont="1" applyAlignme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Alignment="1" applyProtection="1">
      <alignment vertical="center"/>
      <protection hidden="1"/>
    </xf>
    <xf numFmtId="0" fontId="25" fillId="8" borderId="128" xfId="2" applyFont="1" applyFill="1" applyBorder="1" applyAlignment="1" applyProtection="1">
      <alignment horizontal="center" vertical="center" shrinkToFit="1"/>
      <protection hidden="1"/>
    </xf>
    <xf numFmtId="0" fontId="25" fillId="8" borderId="126" xfId="2" applyFont="1" applyFill="1" applyBorder="1" applyAlignment="1" applyProtection="1">
      <alignment horizontal="center" vertical="center" shrinkToFit="1"/>
      <protection hidden="1"/>
    </xf>
    <xf numFmtId="0" fontId="25" fillId="8" borderId="127"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3"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25" xfId="2" applyFont="1" applyFill="1" applyBorder="1" applyAlignment="1" applyProtection="1">
      <alignment horizontal="center" vertical="center" shrinkToFit="1"/>
      <protection hidden="1"/>
    </xf>
    <xf numFmtId="0" fontId="7" fillId="8" borderId="126" xfId="2" applyFont="1" applyFill="1" applyBorder="1" applyAlignment="1" applyProtection="1">
      <alignment horizontal="center" vertical="center" shrinkToFit="1"/>
      <protection hidden="1"/>
    </xf>
    <xf numFmtId="0" fontId="7" fillId="8" borderId="89" xfId="2" applyFont="1" applyFill="1" applyBorder="1" applyAlignment="1" applyProtection="1">
      <alignment horizontal="center" vertical="center" shrinkToFit="1"/>
      <protection hidden="1"/>
    </xf>
    <xf numFmtId="0" fontId="7" fillId="8" borderId="43" xfId="2" applyFont="1" applyFill="1" applyBorder="1" applyAlignment="1" applyProtection="1">
      <alignment horizontal="center" vertical="center" shrinkToFit="1"/>
      <protection hidden="1"/>
    </xf>
    <xf numFmtId="0" fontId="7" fillId="8" borderId="128" xfId="2" applyFont="1" applyFill="1" applyBorder="1" applyAlignment="1" applyProtection="1">
      <alignment horizontal="center" vertical="center" shrinkToFit="1"/>
      <protection hidden="1"/>
    </xf>
    <xf numFmtId="0" fontId="7" fillId="8" borderId="129"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4"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7"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30" xfId="2" applyFont="1" applyBorder="1" applyAlignment="1" applyProtection="1">
      <alignment horizontal="center" vertical="center"/>
      <protection hidden="1"/>
    </xf>
    <xf numFmtId="180" fontId="7" fillId="0" borderId="36" xfId="2" applyNumberFormat="1" applyFont="1" applyBorder="1" applyAlignment="1" applyProtection="1">
      <alignment horizontal="center" vertical="center" shrinkToFit="1"/>
      <protection hidden="1"/>
    </xf>
    <xf numFmtId="180" fontId="7" fillId="0" borderId="37" xfId="2" applyNumberFormat="1" applyFont="1" applyBorder="1" applyAlignment="1" applyProtection="1">
      <alignment horizontal="center" vertical="center" shrinkToFit="1"/>
      <protection hidden="1"/>
    </xf>
    <xf numFmtId="180" fontId="7" fillId="0" borderId="63"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38" xfId="2" applyNumberFormat="1" applyFont="1" applyBorder="1" applyAlignment="1" applyProtection="1">
      <alignment horizontal="center" vertical="center" shrinkToFit="1"/>
      <protection hidden="1"/>
    </xf>
    <xf numFmtId="180" fontId="7" fillId="0" borderId="122" xfId="2" applyNumberFormat="1" applyFont="1" applyBorder="1" applyAlignment="1" applyProtection="1">
      <alignment horizontal="center" vertical="center" shrinkToFit="1"/>
      <protection hidden="1"/>
    </xf>
    <xf numFmtId="180" fontId="7" fillId="0" borderId="123" xfId="2" applyNumberFormat="1" applyFont="1" applyBorder="1" applyAlignment="1" applyProtection="1">
      <alignment horizontal="center" vertical="center" shrinkToFit="1"/>
      <protection hidden="1"/>
    </xf>
    <xf numFmtId="180" fontId="7" fillId="0" borderId="131"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180" fontId="7" fillId="0" borderId="19" xfId="2" applyNumberFormat="1" applyFont="1" applyBorder="1" applyAlignment="1" applyProtection="1">
      <alignment horizontal="center" vertical="center" shrinkToFit="1"/>
      <protection hidden="1"/>
    </xf>
    <xf numFmtId="180" fontId="7" fillId="0" borderId="0" xfId="2" applyNumberFormat="1" applyFont="1" applyBorder="1" applyAlignment="1" applyProtection="1">
      <alignment horizontal="center" vertical="center" shrinkToFit="1"/>
      <protection hidden="1"/>
    </xf>
    <xf numFmtId="180" fontId="7" fillId="0" borderId="42" xfId="2" applyNumberFormat="1" applyFont="1" applyBorder="1" applyAlignment="1" applyProtection="1">
      <alignment horizontal="center" vertical="center" shrinkToFit="1"/>
      <protection hidden="1"/>
    </xf>
    <xf numFmtId="180" fontId="7" fillId="0" borderId="3" xfId="2" applyNumberFormat="1" applyFont="1" applyBorder="1" applyAlignment="1" applyProtection="1">
      <alignment horizontal="center" vertical="center" shrinkToFit="1"/>
      <protection locked="0"/>
    </xf>
    <xf numFmtId="180" fontId="7" fillId="0" borderId="2" xfId="2" applyNumberFormat="1" applyFont="1" applyBorder="1" applyAlignment="1" applyProtection="1">
      <alignment horizontal="center" vertical="center" shrinkToFit="1"/>
      <protection locked="0"/>
    </xf>
    <xf numFmtId="180" fontId="7" fillId="0" borderId="4" xfId="2" applyNumberFormat="1" applyFont="1" applyBorder="1" applyAlignment="1" applyProtection="1">
      <alignment horizontal="center" vertical="center" shrinkToFit="1"/>
      <protection locked="0"/>
    </xf>
    <xf numFmtId="180" fontId="7" fillId="0" borderId="122" xfId="2" applyNumberFormat="1" applyFont="1" applyBorder="1" applyAlignment="1" applyProtection="1">
      <alignment horizontal="center" vertical="center" shrinkToFit="1"/>
      <protection locked="0"/>
    </xf>
    <xf numFmtId="180" fontId="7" fillId="0" borderId="123" xfId="2" applyNumberFormat="1" applyFont="1" applyBorder="1" applyAlignment="1" applyProtection="1">
      <alignment horizontal="center" vertical="center" shrinkToFit="1"/>
      <protection locked="0"/>
    </xf>
    <xf numFmtId="180" fontId="7" fillId="0" borderId="124" xfId="2" applyNumberFormat="1" applyFont="1" applyBorder="1" applyAlignment="1" applyProtection="1">
      <alignment horizontal="center" vertical="center" shrinkToFit="1"/>
      <protection locked="0"/>
    </xf>
    <xf numFmtId="180" fontId="7" fillId="0" borderId="187" xfId="2" applyNumberFormat="1" applyFont="1" applyBorder="1" applyAlignment="1" applyProtection="1">
      <alignment horizontal="center" vertical="center" shrinkToFit="1"/>
      <protection locked="0"/>
    </xf>
    <xf numFmtId="180" fontId="7" fillId="0" borderId="131" xfId="2" applyNumberFormat="1" applyFont="1" applyBorder="1" applyAlignment="1" applyProtection="1">
      <alignment horizontal="center" vertical="center" shrinkToFit="1"/>
      <protection locked="0"/>
    </xf>
    <xf numFmtId="180" fontId="7" fillId="6" borderId="125" xfId="2" applyNumberFormat="1" applyFont="1" applyFill="1" applyBorder="1" applyAlignment="1" applyProtection="1">
      <alignment horizontal="center" vertical="center" shrinkToFit="1"/>
      <protection hidden="1"/>
    </xf>
    <xf numFmtId="180" fontId="7" fillId="6" borderId="126"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128" xfId="2" applyNumberFormat="1" applyFont="1" applyFill="1" applyBorder="1" applyAlignment="1" applyProtection="1">
      <alignment horizontal="center" vertical="center" shrinkToFit="1"/>
      <protection hidden="1"/>
    </xf>
    <xf numFmtId="180" fontId="7" fillId="6" borderId="129"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22" xfId="2" applyFont="1" applyBorder="1" applyAlignment="1" applyProtection="1">
      <alignment vertical="center" shrinkToFit="1"/>
      <protection hidden="1"/>
    </xf>
    <xf numFmtId="0" fontId="25" fillId="0" borderId="0" xfId="2" applyFont="1" applyAlignment="1" applyProtection="1">
      <alignment horizontal="right" vertical="center" shrinkToFit="1"/>
      <protection hidden="1"/>
    </xf>
    <xf numFmtId="180" fontId="7" fillId="6" borderId="125" xfId="2" applyNumberFormat="1" applyFont="1" applyFill="1" applyBorder="1" applyAlignment="1" applyProtection="1">
      <alignment horizontal="center" vertical="center" shrinkToFit="1"/>
      <protection locked="0"/>
    </xf>
    <xf numFmtId="180" fontId="7" fillId="6" borderId="126" xfId="2" applyNumberFormat="1" applyFont="1" applyFill="1" applyBorder="1" applyAlignment="1" applyProtection="1">
      <alignment horizontal="center" vertical="center" shrinkToFit="1"/>
      <protection locked="0"/>
    </xf>
    <xf numFmtId="180" fontId="7" fillId="6" borderId="5" xfId="2" applyNumberFormat="1" applyFont="1" applyFill="1" applyBorder="1" applyAlignment="1" applyProtection="1">
      <alignment horizontal="center" vertical="center" shrinkToFit="1"/>
      <protection locked="0"/>
    </xf>
    <xf numFmtId="180" fontId="7" fillId="6" borderId="7" xfId="2" applyNumberFormat="1" applyFont="1" applyFill="1" applyBorder="1" applyAlignment="1" applyProtection="1">
      <alignment horizontal="center" vertical="center" shrinkToFit="1"/>
      <protection locked="0"/>
    </xf>
    <xf numFmtId="180" fontId="7" fillId="0" borderId="63"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0" fontId="25" fillId="0" borderId="63"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3"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3" xfId="2" applyFont="1" applyBorder="1" applyAlignment="1" applyProtection="1">
      <alignment horizontal="center" vertical="center" wrapText="1" shrinkToFit="1"/>
      <protection hidden="1"/>
    </xf>
    <xf numFmtId="0" fontId="69" fillId="0" borderId="3" xfId="2" applyFont="1" applyBorder="1" applyAlignment="1" applyProtection="1">
      <alignment horizontal="center" vertical="center" wrapText="1" shrinkToFit="1"/>
      <protection hidden="1"/>
    </xf>
    <xf numFmtId="0" fontId="69" fillId="0" borderId="2" xfId="2" applyFont="1" applyBorder="1" applyAlignment="1" applyProtection="1">
      <alignment horizontal="center" vertical="center" shrinkToFit="1"/>
      <protection hidden="1"/>
    </xf>
    <xf numFmtId="0" fontId="69" fillId="0" borderId="63" xfId="2" applyFont="1" applyBorder="1" applyAlignment="1" applyProtection="1">
      <alignment horizontal="center" vertical="center" wrapText="1" shrinkToFit="1"/>
      <protection hidden="1"/>
    </xf>
    <xf numFmtId="0" fontId="69" fillId="0" borderId="0" xfId="2" applyFont="1" applyAlignment="1" applyProtection="1">
      <alignment horizontal="center" vertical="center" shrinkToFit="1"/>
      <protection hidden="1"/>
    </xf>
    <xf numFmtId="0" fontId="69" fillId="0" borderId="63" xfId="2" applyFont="1" applyBorder="1" applyAlignment="1" applyProtection="1">
      <alignment horizontal="center" vertical="center" shrinkToFit="1"/>
      <protection hidden="1"/>
    </xf>
    <xf numFmtId="0" fontId="69" fillId="0" borderId="5" xfId="2" applyFont="1" applyBorder="1" applyAlignment="1" applyProtection="1">
      <alignment horizontal="center" vertical="center" shrinkToFit="1"/>
      <protection hidden="1"/>
    </xf>
    <xf numFmtId="0" fontId="69"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7" xfId="2" applyFont="1" applyBorder="1" applyAlignment="1" applyProtection="1">
      <alignment horizontal="center" vertical="center" shrinkToFit="1"/>
      <protection hidden="1"/>
    </xf>
    <xf numFmtId="0" fontId="25" fillId="0" borderId="38"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2"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0" xfId="0" applyAlignment="1" applyProtection="1">
      <alignment vertical="center"/>
      <protection locked="0"/>
    </xf>
    <xf numFmtId="0" fontId="0" fillId="0" borderId="7" xfId="0" applyBorder="1" applyAlignment="1" applyProtection="1">
      <alignment vertical="center"/>
      <protection locked="0"/>
    </xf>
    <xf numFmtId="0" fontId="25" fillId="0" borderId="2" xfId="2"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1" fillId="6" borderId="0" xfId="2" applyFont="1" applyFill="1" applyBorder="1" applyAlignment="1" applyProtection="1">
      <alignment horizontal="center" vertical="center" shrinkToFit="1"/>
      <protection hidden="1"/>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30" fillId="0" borderId="0" xfId="2" applyFont="1" applyAlignment="1" applyProtection="1">
      <alignment horizontal="left" vertical="center"/>
      <protection hidden="1"/>
    </xf>
    <xf numFmtId="0" fontId="0" fillId="0" borderId="0" xfId="0" applyAlignment="1">
      <alignment vertical="center"/>
    </xf>
    <xf numFmtId="0" fontId="0" fillId="6" borderId="43" xfId="0" applyFill="1" applyBorder="1" applyAlignment="1" applyProtection="1">
      <alignment vertical="center"/>
      <protection hidden="1"/>
    </xf>
    <xf numFmtId="0" fontId="0" fillId="6" borderId="44" xfId="0" applyFill="1" applyBorder="1" applyAlignment="1" applyProtection="1">
      <alignment vertical="center"/>
      <protection hidden="1"/>
    </xf>
    <xf numFmtId="0" fontId="26" fillId="0" borderId="61" xfId="0" applyFont="1" applyBorder="1" applyAlignment="1" applyProtection="1">
      <alignment horizontal="center" vertical="center" shrinkToFit="1"/>
      <protection locked="0"/>
    </xf>
    <xf numFmtId="0" fontId="0" fillId="0" borderId="62"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4" fillId="0" borderId="61" xfId="0" applyFont="1" applyBorder="1" applyAlignment="1" applyProtection="1">
      <alignment horizontal="left" vertical="center" wrapText="1"/>
      <protection hidden="1"/>
    </xf>
    <xf numFmtId="0" fontId="0" fillId="0" borderId="62" xfId="0" applyBorder="1" applyAlignment="1" applyProtection="1">
      <alignment vertical="center" wrapText="1"/>
      <protection hidden="1"/>
    </xf>
    <xf numFmtId="0" fontId="0" fillId="0" borderId="46" xfId="0" applyBorder="1" applyAlignment="1" applyProtection="1">
      <alignment vertical="center" wrapText="1"/>
      <protection hidden="1"/>
    </xf>
    <xf numFmtId="0" fontId="21" fillId="0" borderId="61" xfId="0" applyFont="1" applyBorder="1" applyAlignment="1" applyProtection="1">
      <alignment horizontal="left" vertical="center"/>
      <protection hidden="1"/>
    </xf>
    <xf numFmtId="0" fontId="0" fillId="0" borderId="46" xfId="0" applyBorder="1" applyAlignment="1" applyProtection="1">
      <alignment vertical="center"/>
      <protection hidden="1"/>
    </xf>
    <xf numFmtId="0" fontId="26" fillId="0" borderId="62" xfId="0"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shrinkToFit="1"/>
      <protection locked="0"/>
    </xf>
    <xf numFmtId="0" fontId="2" fillId="6" borderId="61" xfId="0" applyFont="1" applyFill="1" applyBorder="1" applyAlignment="1" applyProtection="1">
      <alignment horizontal="center" vertical="center"/>
      <protection hidden="1"/>
    </xf>
    <xf numFmtId="0" fontId="0" fillId="6" borderId="62" xfId="0" applyFill="1" applyBorder="1" applyAlignment="1" applyProtection="1">
      <alignment vertical="center"/>
      <protection hidden="1"/>
    </xf>
    <xf numFmtId="0" fontId="0" fillId="6" borderId="46" xfId="0" applyFill="1" applyBorder="1" applyAlignment="1" applyProtection="1">
      <alignment vertical="center"/>
      <protection hidden="1"/>
    </xf>
    <xf numFmtId="0" fontId="2" fillId="6" borderId="61" xfId="0" applyFont="1" applyFill="1" applyBorder="1" applyAlignment="1" applyProtection="1">
      <alignment horizontal="center" vertical="center" wrapText="1"/>
      <protection hidden="1"/>
    </xf>
    <xf numFmtId="0" fontId="2" fillId="0" borderId="113" xfId="0" applyFont="1" applyBorder="1" applyAlignment="1" applyProtection="1">
      <alignment horizontal="center" vertical="center"/>
      <protection hidden="1"/>
    </xf>
    <xf numFmtId="0" fontId="2" fillId="0" borderId="114" xfId="0" applyFont="1" applyBorder="1" applyAlignment="1" applyProtection="1">
      <alignment horizontal="center" vertical="center"/>
      <protection hidden="1"/>
    </xf>
    <xf numFmtId="0" fontId="2" fillId="6" borderId="59" xfId="0" applyFont="1" applyFill="1" applyBorder="1" applyAlignment="1" applyProtection="1">
      <alignment horizontal="center" vertical="center" wrapText="1"/>
      <protection hidden="1"/>
    </xf>
    <xf numFmtId="0" fontId="0" fillId="6" borderId="55" xfId="0" applyFill="1" applyBorder="1" applyAlignment="1" applyProtection="1">
      <alignment horizontal="center" vertical="center"/>
      <protection hidden="1"/>
    </xf>
    <xf numFmtId="0" fontId="0" fillId="6" borderId="110"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57" xfId="0" applyFill="1" applyBorder="1" applyAlignment="1" applyProtection="1">
      <alignment horizontal="center" vertical="center"/>
      <protection hidden="1"/>
    </xf>
    <xf numFmtId="0" fontId="0" fillId="6" borderId="111" xfId="0" applyFill="1" applyBorder="1" applyAlignment="1" applyProtection="1">
      <alignment horizontal="center" vertical="center"/>
      <protection hidden="1"/>
    </xf>
    <xf numFmtId="0" fontId="18" fillId="0" borderId="55" xfId="0" applyFont="1" applyFill="1" applyBorder="1" applyAlignment="1" applyProtection="1">
      <alignment horizontal="center" vertical="center"/>
      <protection hidden="1"/>
    </xf>
    <xf numFmtId="0" fontId="18" fillId="0" borderId="56" xfId="0" applyFont="1" applyFill="1" applyBorder="1" applyAlignment="1" applyProtection="1">
      <alignment horizontal="center" vertical="center"/>
      <protection hidden="1"/>
    </xf>
    <xf numFmtId="0" fontId="18" fillId="0" borderId="57" xfId="0" applyFont="1" applyFill="1" applyBorder="1" applyAlignment="1" applyProtection="1">
      <alignment horizontal="center" vertical="center"/>
      <protection hidden="1"/>
    </xf>
    <xf numFmtId="0" fontId="18" fillId="0" borderId="58" xfId="0" applyFont="1" applyFill="1" applyBorder="1" applyAlignment="1" applyProtection="1">
      <alignment horizontal="center" vertical="center"/>
      <protection hidden="1"/>
    </xf>
    <xf numFmtId="0" fontId="25" fillId="0" borderId="61" xfId="0" applyFont="1" applyBorder="1" applyAlignment="1" applyProtection="1">
      <alignment horizontal="center" vertical="center" wrapText="1"/>
      <protection hidden="1"/>
    </xf>
    <xf numFmtId="0" fontId="0" fillId="0" borderId="62" xfId="0" applyBorder="1" applyProtection="1">
      <alignment vertical="center"/>
      <protection hidden="1"/>
    </xf>
    <xf numFmtId="14" fontId="15" fillId="0" borderId="62" xfId="0" applyNumberFormat="1"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4" fillId="0" borderId="61" xfId="0" applyFont="1" applyBorder="1" applyAlignment="1" applyProtection="1">
      <alignment vertical="center"/>
      <protection hidden="1"/>
    </xf>
    <xf numFmtId="0" fontId="4" fillId="0" borderId="61" xfId="0" applyFont="1" applyBorder="1" applyAlignment="1" applyProtection="1">
      <alignment horizontal="left" vertical="center"/>
      <protection hidden="1"/>
    </xf>
    <xf numFmtId="0" fontId="4" fillId="0" borderId="61" xfId="0" applyFont="1" applyBorder="1" applyAlignment="1" applyProtection="1">
      <alignment vertical="center" wrapText="1"/>
      <protection hidden="1"/>
    </xf>
    <xf numFmtId="0" fontId="0" fillId="0" borderId="62" xfId="0" applyBorder="1" applyAlignment="1" applyProtection="1">
      <alignment vertical="center"/>
    </xf>
    <xf numFmtId="0" fontId="0" fillId="0" borderId="46" xfId="0" applyBorder="1" applyAlignment="1" applyProtection="1">
      <alignment vertical="center"/>
    </xf>
    <xf numFmtId="0" fontId="25" fillId="6" borderId="61" xfId="0" applyFont="1" applyFill="1" applyBorder="1" applyAlignment="1" applyProtection="1">
      <alignment horizontal="center" vertical="center" wrapText="1"/>
      <protection hidden="1"/>
    </xf>
    <xf numFmtId="0" fontId="2" fillId="6" borderId="46" xfId="0" applyFont="1" applyFill="1" applyBorder="1" applyAlignment="1" applyProtection="1">
      <alignment horizontal="center" vertical="center"/>
      <protection hidden="1"/>
    </xf>
    <xf numFmtId="0" fontId="2" fillId="0" borderId="62" xfId="0" applyFont="1" applyBorder="1" applyAlignment="1" applyProtection="1">
      <alignment horizontal="center" vertical="center" wrapText="1"/>
      <protection hidden="1"/>
    </xf>
    <xf numFmtId="0" fontId="0" fillId="0" borderId="62" xfId="0" applyBorder="1" applyAlignment="1" applyProtection="1">
      <alignment horizontal="center" vertical="center" wrapText="1"/>
      <protection hidden="1"/>
    </xf>
    <xf numFmtId="0" fontId="0" fillId="0" borderId="70" xfId="0" applyBorder="1" applyAlignment="1" applyProtection="1">
      <alignment horizontal="center" vertical="center" wrapText="1"/>
      <protection hidden="1"/>
    </xf>
    <xf numFmtId="0" fontId="2" fillId="6" borderId="59" xfId="0" applyFont="1" applyFill="1" applyBorder="1" applyAlignment="1" applyProtection="1">
      <alignment horizontal="left" vertical="center"/>
      <protection hidden="1"/>
    </xf>
    <xf numFmtId="0" fontId="0" fillId="6" borderId="55" xfId="0" applyFill="1" applyBorder="1" applyAlignment="1" applyProtection="1">
      <alignment vertical="center"/>
      <protection hidden="1"/>
    </xf>
    <xf numFmtId="0" fontId="0" fillId="6" borderId="60" xfId="0" applyFill="1" applyBorder="1" applyAlignment="1" applyProtection="1">
      <alignment vertical="center"/>
      <protection hidden="1"/>
    </xf>
    <xf numFmtId="0" fontId="0" fillId="6" borderId="57" xfId="0" applyFill="1" applyBorder="1" applyAlignment="1" applyProtection="1">
      <alignment vertical="center"/>
      <protection hidden="1"/>
    </xf>
    <xf numFmtId="0" fontId="0" fillId="0" borderId="115" xfId="0" applyFill="1" applyBorder="1" applyAlignment="1" applyProtection="1">
      <alignment vertical="center"/>
      <protection hidden="1"/>
    </xf>
    <xf numFmtId="0" fontId="0" fillId="0" borderId="116" xfId="0" applyFill="1" applyBorder="1" applyAlignment="1" applyProtection="1">
      <alignment vertical="center"/>
      <protection hidden="1"/>
    </xf>
    <xf numFmtId="0" fontId="0" fillId="0" borderId="117" xfId="0" applyBorder="1" applyAlignment="1" applyProtection="1">
      <alignment vertical="center"/>
    </xf>
    <xf numFmtId="0" fontId="0" fillId="0" borderId="118" xfId="0" applyFill="1" applyBorder="1" applyAlignment="1" applyProtection="1">
      <alignment vertical="center"/>
      <protection hidden="1"/>
    </xf>
    <xf numFmtId="0" fontId="0" fillId="0" borderId="119" xfId="0" applyFill="1" applyBorder="1" applyAlignment="1" applyProtection="1">
      <alignment vertical="center"/>
      <protection hidden="1"/>
    </xf>
    <xf numFmtId="0" fontId="0" fillId="0" borderId="120" xfId="0" applyBorder="1" applyAlignment="1" applyProtection="1">
      <alignment vertical="center"/>
    </xf>
    <xf numFmtId="0" fontId="4" fillId="0" borderId="62" xfId="0" applyFont="1" applyBorder="1" applyAlignment="1" applyProtection="1">
      <alignment vertical="center"/>
      <protection hidden="1"/>
    </xf>
    <xf numFmtId="0" fontId="4" fillId="0" borderId="46" xfId="0" applyFont="1" applyBorder="1" applyAlignment="1" applyProtection="1">
      <alignment vertical="center"/>
      <protection hidden="1"/>
    </xf>
    <xf numFmtId="0" fontId="29" fillId="0" borderId="0" xfId="0" applyFont="1" applyAlignment="1" applyProtection="1">
      <alignment horizontal="left" vertical="center" wrapText="1"/>
      <protection hidden="1"/>
    </xf>
    <xf numFmtId="0" fontId="0" fillId="6" borderId="46" xfId="0" applyFill="1" applyBorder="1" applyAlignment="1" applyProtection="1">
      <alignment horizontal="center" vertical="center"/>
      <protection hidden="1"/>
    </xf>
  </cellXfs>
  <cellStyles count="3">
    <cellStyle name="ハイパーリンク" xfId="1" builtinId="8"/>
    <cellStyle name="標準" xfId="0" builtinId="0"/>
    <cellStyle name="標準 2" xfId="2" xr:uid="{D71DD475-F5D0-45AE-A445-EA02C1093F85}"/>
  </cellStyles>
  <dxfs count="285">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ill>
        <patternFill>
          <bgColor theme="8" tint="0.79998168889431442"/>
        </patternFill>
      </fill>
    </dxf>
    <dxf>
      <font>
        <b/>
        <i val="0"/>
        <color rgb="FFFF0000"/>
      </font>
      <fill>
        <patternFill>
          <bgColor rgb="FFFFFF00"/>
        </patternFill>
      </fill>
    </dxf>
    <dxf>
      <fill>
        <patternFill>
          <bgColor theme="0" tint="-0.14996795556505021"/>
        </patternFill>
      </fill>
    </dxf>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0" tint="-0.1499679555650502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patternType="lightGrid"/>
      </fill>
    </dxf>
    <dxf>
      <fill>
        <patternFill>
          <bgColor theme="8" tint="0.79998168889431442"/>
        </patternFill>
      </fill>
    </dxf>
    <dxf>
      <fill>
        <patternFill patternType="lightGrid"/>
      </fill>
    </dxf>
    <dxf>
      <fill>
        <patternFill patternType="lightGrid"/>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ill>
        <patternFill>
          <bgColor rgb="FFFFFF99"/>
        </patternFill>
      </fill>
    </dxf>
    <dxf>
      <fill>
        <patternFill>
          <bgColor theme="0" tint="-0.14996795556505021"/>
        </patternFill>
      </fill>
    </dxf>
    <dxf>
      <fill>
        <patternFill>
          <fgColor theme="0"/>
        </patternFill>
      </fill>
    </dxf>
    <dxf>
      <fill>
        <patternFill>
          <fgColor theme="0"/>
          <bgColor theme="0"/>
        </patternFill>
      </fill>
    </dxf>
    <dxf>
      <fill>
        <patternFill patternType="solid">
          <fgColor theme="0"/>
          <bgColor theme="0"/>
        </patternFill>
      </fill>
    </dxf>
    <dxf>
      <font>
        <color theme="0"/>
      </font>
      <fill>
        <patternFill>
          <bgColor theme="0"/>
        </patternFill>
      </fill>
    </dxf>
    <dxf>
      <fill>
        <patternFill>
          <bgColor theme="8" tint="0.79998168889431442"/>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99"/>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s>
  <tableStyles count="0" defaultTableStyle="TableStyleMedium2" defaultPivotStyle="PivotStyleLight16"/>
  <colors>
    <mruColors>
      <color rgb="FFFFFF99"/>
      <color rgb="FFFFFFCC"/>
      <color rgb="FFCCFFFF"/>
      <color rgb="FFCCFF99"/>
      <color rgb="FFFF66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286766</xdr:colOff>
      <xdr:row>5</xdr:row>
      <xdr:rowOff>267510</xdr:rowOff>
    </xdr:from>
    <xdr:to>
      <xdr:col>15</xdr:col>
      <xdr:colOff>287777</xdr:colOff>
      <xdr:row>43</xdr:row>
      <xdr:rowOff>16213</xdr:rowOff>
    </xdr:to>
    <xdr:cxnSp macro="">
      <xdr:nvCxnSpPr>
        <xdr:cNvPr id="3" name="直線コネクタ 2">
          <a:extLst>
            <a:ext uri="{FF2B5EF4-FFF2-40B4-BE49-F238E27FC236}">
              <a16:creationId xmlns:a16="http://schemas.microsoft.com/office/drawing/2014/main" id="{2E16CDC1-C66D-B485-0E70-A07BD454B70A}"/>
            </a:ext>
          </a:extLst>
        </xdr:cNvPr>
        <xdr:cNvCxnSpPr/>
      </xdr:nvCxnSpPr>
      <xdr:spPr>
        <a:xfrm>
          <a:off x="5393787" y="1998223"/>
          <a:ext cx="1011" cy="12033926"/>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287777</xdr:colOff>
      <xdr:row>43</xdr:row>
      <xdr:rowOff>14117</xdr:rowOff>
    </xdr:from>
    <xdr:to>
      <xdr:col>32</xdr:col>
      <xdr:colOff>1190</xdr:colOff>
      <xdr:row>43</xdr:row>
      <xdr:rowOff>14554</xdr:rowOff>
    </xdr:to>
    <xdr:cxnSp macro="">
      <xdr:nvCxnSpPr>
        <xdr:cNvPr id="13" name="直線コネクタ 12">
          <a:extLst>
            <a:ext uri="{FF2B5EF4-FFF2-40B4-BE49-F238E27FC236}">
              <a16:creationId xmlns:a16="http://schemas.microsoft.com/office/drawing/2014/main" id="{5C9EF8DB-CA9F-487D-6FBC-93BA53CDE650}"/>
            </a:ext>
          </a:extLst>
        </xdr:cNvPr>
        <xdr:cNvCxnSpPr/>
      </xdr:nvCxnSpPr>
      <xdr:spPr>
        <a:xfrm flipV="1">
          <a:off x="5404063" y="14007703"/>
          <a:ext cx="4895013" cy="437"/>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Y21" totalsRowShown="0" headerRowDxfId="110" dataDxfId="109">
  <autoFilter ref="C15:BY21" xr:uid="{201082B2-D4E4-45B8-A4E4-3CB4174560BE}"/>
  <tableColumns count="75">
    <tableColumn id="1" xr3:uid="{CE2C680A-4DBF-409C-83AA-038D966E85B1}" name="人文学科" dataDxfId="108"/>
    <tableColumn id="2" xr3:uid="{E34EB93C-FFB3-4245-9C88-7516C7C690E9}" name="人間科学科" dataDxfId="107"/>
    <tableColumn id="3" xr3:uid="{6098DBCB-0A8E-4246-B0EB-1D6836F183D3}" name="法学科" dataDxfId="106"/>
    <tableColumn id="4" xr3:uid="{4F457D37-CCE0-4A0D-AD04-BE5B9EA6D79D}" name="国際公共政策学科" dataDxfId="105"/>
    <tableColumn id="5" xr3:uid="{2608BA31-9C7C-4D3B-89FB-745FA812A5EB}" name="経済・経営学科" dataDxfId="104"/>
    <tableColumn id="6" xr3:uid="{40FA5192-6034-431D-90B8-938199D40F58}" name="数学科" dataDxfId="103"/>
    <tableColumn id="7" xr3:uid="{0F74B94F-77FA-48EA-8A81-4E73943A5FC1}" name="物理学科" dataDxfId="102"/>
    <tableColumn id="8" xr3:uid="{4B23C065-CA19-4A50-903D-8C18E61A1C26}" name="化学科" dataDxfId="101"/>
    <tableColumn id="9" xr3:uid="{AAC96D0F-82A6-478D-B74B-23CC6AC61A34}" name="生物科学科" dataDxfId="100"/>
    <tableColumn id="10" xr3:uid="{0868B431-66AD-434B-A855-10A8CF927B2D}" name="医学科" dataDxfId="99"/>
    <tableColumn id="11" xr3:uid="{93FCB39F-E79C-4F75-90FE-38203C07DB18}" name="保健学科" dataDxfId="98"/>
    <tableColumn id="12" xr3:uid="{3178F187-9B86-48BB-8637-BB09DB4C70C0}" name="歯学科" dataDxfId="97"/>
    <tableColumn id="13" xr3:uid="{00F92DAD-976D-4084-AC1C-8AF11082A478}" name="薬学科" dataDxfId="96"/>
    <tableColumn id="14" xr3:uid="{F1CDD2B2-ADFD-473B-BC6C-D895EAEADCC8}" name="応用自然科学科" dataDxfId="95"/>
    <tableColumn id="15" xr3:uid="{E29CEDF4-D477-47AB-8825-029EE7053546}" name="応用理工学科" dataDxfId="94"/>
    <tableColumn id="16" xr3:uid="{61CB8BB1-16C2-46E5-8568-75A58B22BDCD}" name="電子情報工学科" dataDxfId="93"/>
    <tableColumn id="17" xr3:uid="{0E7CC1ED-C4E3-4BFE-8355-93CDD672B1BF}" name="環境・エネルギー工学科" dataDxfId="92"/>
    <tableColumn id="18" xr3:uid="{65112625-5E34-4857-B435-5FA53CDA58EC}" name="地球総合工学科" dataDxfId="91"/>
    <tableColumn id="19" xr3:uid="{632D1E86-DC78-4F20-B657-C34CEA2DE58D}" name="電子物理科学科" dataDxfId="90"/>
    <tableColumn id="20" xr3:uid="{87FB8525-C9AF-446D-9635-51B2F218B29A}" name="化学応用科学科" dataDxfId="89"/>
    <tableColumn id="21" xr3:uid="{AAC60200-7B44-4939-A912-6EFAAB734867}" name="システム科学科" dataDxfId="88"/>
    <tableColumn id="22" xr3:uid="{4C1CA8AE-B7CC-4850-8E8A-B67778BB6B0C}" name="情報科学科" dataDxfId="87"/>
    <tableColumn id="23" xr3:uid="{B9A162CE-F531-46CB-8D1F-BD61F586D0DC}" name="外国語学科" dataDxfId="86"/>
    <tableColumn id="24" xr3:uid="{129B0B4B-8CA7-49BB-BA80-F9703F1C27B8}" name="人間科学専攻" dataDxfId="85"/>
    <tableColumn id="25" xr3:uid="{7057FD5F-7AE4-4057-86EF-66DBE8A1135B}" name="法学・政治学専攻" dataDxfId="84"/>
    <tableColumn id="26" xr3:uid="{3B2DD673-6E1A-493E-AB70-8054267FF15A}" name="経済学専攻" dataDxfId="83"/>
    <tableColumn id="27" xr3:uid="{EA1A2D68-191A-4F4E-A5AE-FF866D17A38F}" name="経営学専攻" dataDxfId="82"/>
    <tableColumn id="28" xr3:uid="{9129D798-EA0A-45E5-85FC-934151DE8A1D}" name="数学専攻" dataDxfId="81"/>
    <tableColumn id="29" xr3:uid="{9891E98C-5144-4AF8-A175-0F963A94371C}" name="物理学専攻" dataDxfId="80"/>
    <tableColumn id="30" xr3:uid="{FFDA89AB-1C24-44E0-A160-4C769D385216}" name="化学専攻" dataDxfId="79"/>
    <tableColumn id="31" xr3:uid="{34536A01-73B0-41B2-8EA4-29D3574CAFD9}" name="生物科学専攻" dataDxfId="78"/>
    <tableColumn id="32" xr3:uid="{9D8265C6-974A-46C1-8372-9FEB95BA9ACF}" name="高分子科学専攻" dataDxfId="77"/>
    <tableColumn id="33" xr3:uid="{4846E69F-4CCE-4479-9392-4B1719FDF73E}" name="宇宙地球科学専攻" dataDxfId="76"/>
    <tableColumn id="34" xr3:uid="{82A809DA-D1B3-483E-B4CE-B7F7A235E642}" name="医学専攻" dataDxfId="75"/>
    <tableColumn id="35" xr3:uid="{53375BCC-7614-4C70-869B-C2687788183C}" name="保健学専攻" dataDxfId="74"/>
    <tableColumn id="75" xr3:uid="{FBE8229D-F683-4B00-966C-88DC068FA30F}" name="医科学専攻" dataDxfId="73"/>
    <tableColumn id="36" xr3:uid="{831B7CFF-FA2F-4026-8ED1-21A92A1EFCAA}" name="口腔科学専攻" dataDxfId="72"/>
    <tableColumn id="37" xr3:uid="{4439F47C-E0CE-48DB-A388-0E61678E0CFE}" name="創成薬学専攻" dataDxfId="71"/>
    <tableColumn id="38" xr3:uid="{E07A3662-EA09-4521-8175-41312303B4A9}" name="医療薬学専攻" dataDxfId="70"/>
    <tableColumn id="39" xr3:uid="{D9B9E998-5D7A-4D19-BE0A-673D5E8DB406}" name="生物工学専攻" dataDxfId="69"/>
    <tableColumn id="40" xr3:uid="{381F3FB3-E818-4992-81F4-827AC2645906}" name="応用化学専攻" dataDxfId="68"/>
    <tableColumn id="41" xr3:uid="{A1782CE3-6807-4EC7-89E2-912A20655616}" name="物理学系専攻" dataDxfId="67"/>
    <tableColumn id="42" xr3:uid="{65D7A913-1E83-4AA5-A34E-9F5669234AA5}" name="機械工学専攻" dataDxfId="66"/>
    <tableColumn id="43" xr3:uid="{6A382785-8A0B-4C49-9A78-0ECFB851A959}" name="マテリアル生産科学専攻" dataDxfId="65"/>
    <tableColumn id="44" xr3:uid="{2555B752-AE47-47E1-BF2A-53156E9D7CE4}" name="電気電子情報通信工学専攻" dataDxfId="64"/>
    <tableColumn id="45" xr3:uid="{10F3ED24-81E3-4B9B-A5C0-9BFFB8AC49E4}" name="環境エネルギー工学専攻" dataDxfId="63"/>
    <tableColumn id="46" xr3:uid="{23DEC1EB-31BF-4965-B4FE-8D28F1FACE84}" name="地球総合工学専攻" dataDxfId="62"/>
    <tableColumn id="47" xr3:uid="{0832AC51-AEF5-499F-AAFD-73C8ACB84AD8}" name="ビジネスエンジニアリング専攻" dataDxfId="61"/>
    <tableColumn id="48" xr3:uid="{A7587F15-15A8-4408-9B94-199D2F4FA6FF}" name="物質創成専攻" dataDxfId="60"/>
    <tableColumn id="49" xr3:uid="{03084FC9-583D-4652-8B3F-C969631694AA}" name="機能創成専攻" dataDxfId="59"/>
    <tableColumn id="50" xr3:uid="{A2DEBF0E-BA3B-4D31-9EE5-6AF595492986}" name="システム創成専攻" dataDxfId="58"/>
    <tableColumn id="51" xr3:uid="{76388BFA-AFA8-4B6D-80FA-1E39B6E30A62}" name="国際公共政策専攻" dataDxfId="57"/>
    <tableColumn id="52" xr3:uid="{4A6ED0E7-AC35-4E51-B12A-7999BF626DFF}" name="比較公共政策専攻" dataDxfId="56"/>
    <tableColumn id="53" xr3:uid="{9C52E099-38CA-44DB-AC39-6B3FC230FAF0}" name="生命機能専攻" dataDxfId="55"/>
    <tableColumn id="54" xr3:uid="{2D3B5C93-4995-416A-93EC-6A930DA7E8B0}" name="情報基礎数学専攻" dataDxfId="54"/>
    <tableColumn id="55" xr3:uid="{806B3686-7498-4089-B609-0D3033F48947}" name="情報数理学専攻" dataDxfId="53"/>
    <tableColumn id="56" xr3:uid="{98397C77-F6BF-4589-AEB7-83EBD91E6891}" name="コンピュータサイエンス専攻" dataDxfId="52"/>
    <tableColumn id="57" xr3:uid="{276B1453-65E9-4D41-A5F9-4760572856D6}" name="情報システム工学専攻" dataDxfId="51"/>
    <tableColumn id="58" xr3:uid="{8E23E6A2-C970-48BB-946C-776E25744503}" name="情報ネットワーク学専攻" dataDxfId="50"/>
    <tableColumn id="59" xr3:uid="{D4D7D23A-DDED-43B9-8CA2-22C7910CEA15}" name="マルチメディア工学専攻" dataDxfId="49"/>
    <tableColumn id="60" xr3:uid="{4BA2D1A8-5180-4BC4-9631-20205F005A10}" name="バイオ情報工学専攻" dataDxfId="48"/>
    <tableColumn id="61" xr3:uid="{5F958552-8F55-45E8-9674-B91A11572BEC}" name="法務専攻_未修者" dataDxfId="47"/>
    <tableColumn id="62" xr3:uid="{74787F60-4F9D-4506-AAAA-8002B8A23E19}" name="法務専攻_既修者" dataDxfId="46"/>
    <tableColumn id="63" xr3:uid="{7FDEAD56-AA4E-4366-AB02-D939AF5A3722}" name="人文学専攻" dataDxfId="45"/>
    <tableColumn id="64" xr3:uid="{2AE84B57-9790-4920-BDF7-BCB13540494A}" name="言語文化学専攻" dataDxfId="44"/>
    <tableColumn id="65" xr3:uid="{80A57E27-3F29-4C99-B553-59E181DA48D3}" name="外国学専攻" dataDxfId="43"/>
    <tableColumn id="66" xr3:uid="{3FA6457B-04CE-40F1-9B2C-D58B2735731B}" name="日本学専攻" dataDxfId="42"/>
    <tableColumn id="67" xr3:uid="{11B69A63-3289-4927-BB3A-FD14C3D5C112}" name="芸術学専攻" dataDxfId="41"/>
    <tableColumn id="68" xr3:uid="{15A4384A-8D38-468F-9592-55A15E065938}" name="小児発達学専攻" dataDxfId="40"/>
    <tableColumn id="69" xr3:uid="{3E3D6075-68E6-4ADF-99EE-2EFF6A2F403B}" name="文化形態論専攻" dataDxfId="39"/>
    <tableColumn id="70" xr3:uid="{21917504-DF90-4585-A264-B37DA4DABFB1}" name="文化動態論専攻" dataDxfId="38"/>
    <tableColumn id="71" xr3:uid="{F60086D2-3E70-4590-8F77-E40EB15A0D78}" name="文化表現論専攻" dataDxfId="37"/>
    <tableColumn id="72" xr3:uid="{4D8F0672-0878-4FBC-9D73-2EF16D3070BF}" name="言語文化専攻" dataDxfId="36"/>
    <tableColumn id="73" xr3:uid="{E044493B-E6D2-4F6F-9CE3-E4885ED8A0D3}" name="言語社会専攻" dataDxfId="35"/>
    <tableColumn id="74" xr3:uid="{33CC0AB4-7488-48AA-A383-F3CEF3716059}" name="日本語・日本文化専攻" dataDxfId="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33" dataDxfId="32">
  <autoFilter ref="C1:AD10" xr:uid="{F4ED33E4-A4E3-4715-A0E3-8DA61BC11C61}"/>
  <tableColumns count="28">
    <tableColumn id="1" xr3:uid="{A341A0E6-BB1A-4015-A325-185790296FDA}" name="文学部" dataDxfId="31"/>
    <tableColumn id="2" xr3:uid="{B04DC71B-919A-4017-936E-AF13E20710F2}" name="人間科学部" dataDxfId="30"/>
    <tableColumn id="3" xr3:uid="{EF4CFFB9-87C5-4CF4-92BB-B2006D6CEB1F}" name="法学部" dataDxfId="29"/>
    <tableColumn id="4" xr3:uid="{1365F987-DAD1-4986-9D6C-91F2EA2A48D1}" name="経済学部" dataDxfId="28"/>
    <tableColumn id="5" xr3:uid="{B908BEA5-CDFA-4854-99B1-2073CED0BC2A}" name="理学部" dataDxfId="27"/>
    <tableColumn id="6" xr3:uid="{04169F13-5DCD-45A9-865B-2425C6D42EE5}" name="医学部" dataDxfId="26"/>
    <tableColumn id="7" xr3:uid="{1A9538EB-FA94-4553-8BB8-33A35A21055A}" name="歯学部" dataDxfId="25"/>
    <tableColumn id="8" xr3:uid="{B92925DD-17E7-4CE2-9C53-C86AC9DC7C11}" name="薬学部" dataDxfId="24"/>
    <tableColumn id="9" xr3:uid="{3A7AAFF5-5986-4F9A-8277-C672256A2A4C}" name="工学部" dataDxfId="23"/>
    <tableColumn id="10" xr3:uid="{775EDA5F-419D-416B-9FCD-9D53CE4C4D49}" name="基礎工学部" dataDxfId="22"/>
    <tableColumn id="11" xr3:uid="{AB9D2E5A-FAFB-4FA5-AB18-F9E96FF89FF3}" name="外国語学部" dataDxfId="21"/>
    <tableColumn id="12" xr3:uid="{1CCC2EAB-E623-42E7-B4A0-025968208134}" name="人間科学研究科" dataDxfId="20"/>
    <tableColumn id="13" xr3:uid="{D0F3C1D4-2432-494C-8921-384607A7D123}" name="法学研究科" dataDxfId="19"/>
    <tableColumn id="14" xr3:uid="{78B93932-5486-4CC3-9B67-E22A2365B0B2}" name="経済学研究科" dataDxfId="18"/>
    <tableColumn id="15" xr3:uid="{620C2FC5-318D-4D72-A632-7A523FB6BE89}" name="理学研究科" dataDxfId="17"/>
    <tableColumn id="16" xr3:uid="{83D070C0-9A26-47DC-BDE0-0143DBFF810D}" name="医学系研究科" dataDxfId="16"/>
    <tableColumn id="17" xr3:uid="{04ABDB39-65EC-4A61-B38B-7C1C15D16D8D}" name="歯学研究科" dataDxfId="15"/>
    <tableColumn id="18" xr3:uid="{E6DE51F6-B27B-4EB0-B1D5-0A2F26AC1EC7}" name="薬学研究科" dataDxfId="14"/>
    <tableColumn id="19" xr3:uid="{0086C72B-1E16-43D2-8E31-4F497A7184C6}" name="工学研究科" dataDxfId="13"/>
    <tableColumn id="20" xr3:uid="{0F9F2EA3-A499-4622-A753-D1F2C100E62D}" name="基礎工学研究科" dataDxfId="12"/>
    <tableColumn id="21" xr3:uid="{B2DFE57B-5110-49F5-BCCB-A544369D8F53}" name="国際公共政策研究科" dataDxfId="11"/>
    <tableColumn id="22" xr3:uid="{418A9727-2D47-4C0C-B581-4647E828EAF9}" name="生命機能研究科" dataDxfId="10"/>
    <tableColumn id="23" xr3:uid="{D2CEB0B9-936E-4809-AA56-0AA7D729676A}" name="情報科学研究科" dataDxfId="9"/>
    <tableColumn id="24" xr3:uid="{247FDCB0-6E7C-4730-AA9B-C0E438A185B8}" name="高等司法研究科" dataDxfId="8"/>
    <tableColumn id="25" xr3:uid="{7791BEF2-5755-433E-80BE-DE241A55F63F}" name="人文学研究科" dataDxfId="7"/>
    <tableColumn id="26" xr3:uid="{5CA6CBD1-63DB-41BF-BE21-F979EED7ABC4}" name="連合小児発達学研究科" dataDxfId="6"/>
    <tableColumn id="27" xr3:uid="{5666738A-E156-490E-8970-A3F0A1B60AE7}" name="文学研究科" dataDxfId="5"/>
    <tableColumn id="28" xr3:uid="{A2389034-7BBA-43C5-A761-C47F2411E606}" name="言語文化研究科"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3" dataDxfId="2" tableBorderDxfId="1">
  <autoFilter ref="A1:A29" xr:uid="{D630A460-17B0-4528-8386-3A098C29251E}"/>
  <tableColumns count="1">
    <tableColumn id="1" xr3:uid="{4BB1A9FC-5301-4E9B-852E-3633CA75B0F9}" name="部局名"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G35"/>
  <sheetViews>
    <sheetView showGridLines="0" zoomScaleNormal="100" workbookViewId="0"/>
  </sheetViews>
  <sheetFormatPr defaultColWidth="4" defaultRowHeight="24.95" customHeight="1" x14ac:dyDescent="0.15"/>
  <cols>
    <col min="1" max="16384" width="4" style="172"/>
  </cols>
  <sheetData>
    <row r="1" spans="2:3" ht="24.95" customHeight="1" x14ac:dyDescent="0.15">
      <c r="B1" s="171" t="s">
        <v>250</v>
      </c>
    </row>
    <row r="2" spans="2:3" ht="24.95" customHeight="1" x14ac:dyDescent="0.15">
      <c r="B2" s="172" t="s">
        <v>248</v>
      </c>
    </row>
    <row r="4" spans="2:3" ht="24.95" customHeight="1" x14ac:dyDescent="0.15">
      <c r="B4" s="172" t="s">
        <v>48</v>
      </c>
      <c r="C4" s="172" t="s">
        <v>325</v>
      </c>
    </row>
    <row r="5" spans="2:3" ht="24.95" customHeight="1" x14ac:dyDescent="0.15">
      <c r="B5" s="172" t="s">
        <v>259</v>
      </c>
      <c r="C5" s="173" t="s">
        <v>339</v>
      </c>
    </row>
    <row r="6" spans="2:3" ht="24.95" customHeight="1" x14ac:dyDescent="0.15">
      <c r="C6" s="174" t="s">
        <v>340</v>
      </c>
    </row>
    <row r="7" spans="2:3" ht="24.95" customHeight="1" x14ac:dyDescent="0.15">
      <c r="C7" s="174" t="s">
        <v>321</v>
      </c>
    </row>
    <row r="8" spans="2:3" ht="24.95" customHeight="1" x14ac:dyDescent="0.15">
      <c r="C8" s="174"/>
    </row>
    <row r="9" spans="2:3" ht="24.95" customHeight="1" x14ac:dyDescent="0.15">
      <c r="C9" s="174"/>
    </row>
    <row r="10" spans="2:3" ht="24.95" customHeight="1" x14ac:dyDescent="0.15">
      <c r="C10" s="174"/>
    </row>
    <row r="11" spans="2:3" ht="24.95" customHeight="1" x14ac:dyDescent="0.15">
      <c r="C11" s="174"/>
    </row>
    <row r="12" spans="2:3" ht="24.95" customHeight="1" x14ac:dyDescent="0.15">
      <c r="C12" s="174"/>
    </row>
    <row r="13" spans="2:3" ht="24.95" customHeight="1" x14ac:dyDescent="0.15">
      <c r="C13" s="174" t="s">
        <v>320</v>
      </c>
    </row>
    <row r="14" spans="2:3" ht="24.95" customHeight="1" x14ac:dyDescent="0.15">
      <c r="C14" s="174"/>
    </row>
    <row r="15" spans="2:3" ht="24.95" customHeight="1" x14ac:dyDescent="0.15">
      <c r="C15" s="174"/>
    </row>
    <row r="16" spans="2:3" ht="24.95" customHeight="1" x14ac:dyDescent="0.15">
      <c r="C16" s="174"/>
    </row>
    <row r="17" spans="2:4" ht="24.95" customHeight="1" x14ac:dyDescent="0.15">
      <c r="C17" s="174"/>
    </row>
    <row r="18" spans="2:4" ht="24.95" customHeight="1" x14ac:dyDescent="0.15">
      <c r="C18" s="174"/>
    </row>
    <row r="19" spans="2:4" ht="24.95" customHeight="1" x14ac:dyDescent="0.15">
      <c r="C19" s="174"/>
    </row>
    <row r="20" spans="2:4" ht="24.95" customHeight="1" x14ac:dyDescent="0.15">
      <c r="B20" s="172" t="s">
        <v>261</v>
      </c>
      <c r="C20" s="174" t="s">
        <v>341</v>
      </c>
    </row>
    <row r="21" spans="2:4" ht="24.95" customHeight="1" x14ac:dyDescent="0.15">
      <c r="B21" s="172" t="s">
        <v>58</v>
      </c>
      <c r="C21" s="175" t="s">
        <v>263</v>
      </c>
    </row>
    <row r="22" spans="2:4" ht="24.95" customHeight="1" x14ac:dyDescent="0.15">
      <c r="C22" s="172" t="s">
        <v>228</v>
      </c>
      <c r="D22" s="172" t="s">
        <v>229</v>
      </c>
    </row>
    <row r="23" spans="2:4" ht="24.95" customHeight="1" x14ac:dyDescent="0.15">
      <c r="C23" s="172" t="s">
        <v>230</v>
      </c>
      <c r="D23" s="172" t="s">
        <v>408</v>
      </c>
    </row>
    <row r="24" spans="2:4" ht="24.95" customHeight="1" x14ac:dyDescent="0.15">
      <c r="C24" s="172" t="s">
        <v>231</v>
      </c>
      <c r="D24" s="172" t="s">
        <v>233</v>
      </c>
    </row>
    <row r="25" spans="2:4" ht="24.95" customHeight="1" x14ac:dyDescent="0.15">
      <c r="C25" s="172" t="s">
        <v>232</v>
      </c>
      <c r="D25" s="172" t="s">
        <v>235</v>
      </c>
    </row>
    <row r="26" spans="2:4" ht="24.95" customHeight="1" x14ac:dyDescent="0.15">
      <c r="C26" s="172" t="s">
        <v>234</v>
      </c>
      <c r="D26" s="172" t="s">
        <v>377</v>
      </c>
    </row>
    <row r="27" spans="2:4" ht="24.95" customHeight="1" x14ac:dyDescent="0.15">
      <c r="B27" s="175" t="s">
        <v>262</v>
      </c>
      <c r="C27" s="175" t="s">
        <v>236</v>
      </c>
    </row>
    <row r="28" spans="2:4" ht="24.95" customHeight="1" x14ac:dyDescent="0.15">
      <c r="C28" s="172" t="s">
        <v>228</v>
      </c>
      <c r="D28" s="172" t="s">
        <v>237</v>
      </c>
    </row>
    <row r="29" spans="2:4" ht="24.95" customHeight="1" x14ac:dyDescent="0.15">
      <c r="C29" s="172" t="s">
        <v>230</v>
      </c>
      <c r="D29" s="172" t="s">
        <v>264</v>
      </c>
    </row>
    <row r="30" spans="2:4" ht="24.95" customHeight="1" x14ac:dyDescent="0.15">
      <c r="C30" s="172" t="s">
        <v>231</v>
      </c>
      <c r="D30" s="172" t="s">
        <v>247</v>
      </c>
    </row>
    <row r="31" spans="2:4" ht="24.95" customHeight="1" x14ac:dyDescent="0.15">
      <c r="C31" s="172" t="s">
        <v>232</v>
      </c>
      <c r="D31" s="172" t="s">
        <v>238</v>
      </c>
    </row>
    <row r="32" spans="2:4" ht="24.95" customHeight="1" x14ac:dyDescent="0.15">
      <c r="D32" s="172" t="s">
        <v>357</v>
      </c>
    </row>
    <row r="33" spans="3:7" ht="24.95" customHeight="1" x14ac:dyDescent="0.15">
      <c r="C33" s="172" t="s">
        <v>234</v>
      </c>
      <c r="D33" s="172" t="s">
        <v>326</v>
      </c>
    </row>
    <row r="34" spans="3:7" ht="24.95" customHeight="1" x14ac:dyDescent="0.15">
      <c r="D34" s="176" t="s">
        <v>239</v>
      </c>
    </row>
    <row r="35" spans="3:7" ht="24.95" customHeight="1" x14ac:dyDescent="0.15">
      <c r="C35" s="177" t="s">
        <v>251</v>
      </c>
      <c r="D35" s="177" t="s">
        <v>252</v>
      </c>
      <c r="E35" s="177"/>
      <c r="F35" s="177"/>
      <c r="G35" s="177"/>
    </row>
  </sheetData>
  <sheetProtection algorithmName="SHA-512" hashValue="TEIRnz1LHGJItCaxGevdqerzM8oTJSkC+FAgMP2ZeN3mRRLMlAFKHEGMuuErkYxBXMVfOiyGDYwnMLfsJOvPgA==" saltValue="Nsj19Ei9r1FQoUI21c/8hw=="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view="pageBreakPreview" zoomScale="120" zoomScaleNormal="130" zoomScaleSheetLayoutView="120" workbookViewId="0">
      <pane xSplit="28" ySplit="1" topLeftCell="AC2" activePane="bottomRight" state="frozen"/>
      <selection pane="topRight"/>
      <selection pane="bottomLeft"/>
      <selection pane="bottomRight" sqref="A1:B1"/>
    </sheetView>
  </sheetViews>
  <sheetFormatPr defaultColWidth="4" defaultRowHeight="13.5" x14ac:dyDescent="0.15"/>
  <cols>
    <col min="1" max="13" width="4" style="3"/>
    <col min="14" max="14" width="4" style="3" customWidth="1"/>
    <col min="15" max="15" width="4" style="3"/>
    <col min="16" max="16" width="4" style="3" customWidth="1"/>
    <col min="17" max="23" width="4" style="3"/>
    <col min="24" max="24" width="4.75" style="3" bestFit="1" customWidth="1"/>
    <col min="25" max="25" width="4" style="3"/>
    <col min="26" max="26" width="4.75" style="3" bestFit="1" customWidth="1"/>
    <col min="27" max="28" width="4" style="3"/>
    <col min="29" max="29" width="8.375" style="3" bestFit="1" customWidth="1"/>
    <col min="30" max="16384" width="4" style="3"/>
  </cols>
  <sheetData>
    <row r="1" spans="1:41" ht="21" customHeight="1" x14ac:dyDescent="0.15">
      <c r="A1" s="194" t="s">
        <v>209</v>
      </c>
      <c r="B1" s="195"/>
      <c r="C1" s="196" t="s">
        <v>210</v>
      </c>
      <c r="D1" s="197"/>
      <c r="E1" s="198" t="s">
        <v>211</v>
      </c>
      <c r="F1" s="199"/>
      <c r="I1" s="4"/>
      <c r="J1" s="4"/>
      <c r="K1" s="4"/>
      <c r="N1" s="5"/>
      <c r="O1" s="5"/>
      <c r="X1" s="4"/>
      <c r="AA1" s="5" t="s">
        <v>0</v>
      </c>
    </row>
    <row r="2" spans="1:41" ht="21" customHeight="1" thickBot="1" x14ac:dyDescent="0.2">
      <c r="N2" s="6"/>
      <c r="O2" s="6"/>
      <c r="U2" s="7" t="s">
        <v>156</v>
      </c>
      <c r="V2" s="133"/>
      <c r="W2" s="8" t="s">
        <v>158</v>
      </c>
      <c r="X2" s="133"/>
      <c r="Y2" s="9" t="s">
        <v>159</v>
      </c>
      <c r="Z2" s="134"/>
      <c r="AA2" s="10" t="s">
        <v>160</v>
      </c>
      <c r="AB2" s="11"/>
    </row>
    <row r="3" spans="1:41" s="11" customFormat="1" ht="21" customHeight="1" thickBot="1" x14ac:dyDescent="0.2">
      <c r="A3" s="12" t="s">
        <v>40</v>
      </c>
      <c r="B3" s="3"/>
      <c r="C3" s="3"/>
      <c r="D3" s="3"/>
      <c r="E3" s="3"/>
      <c r="F3" s="3"/>
      <c r="G3" s="3"/>
      <c r="H3" s="3"/>
      <c r="I3" s="3"/>
      <c r="J3" s="3"/>
      <c r="K3" s="3"/>
      <c r="L3" s="3"/>
      <c r="M3" s="3"/>
      <c r="N3" s="3"/>
      <c r="O3" s="3"/>
      <c r="P3" s="3"/>
      <c r="Q3" s="3"/>
      <c r="R3" s="3"/>
      <c r="S3" s="3"/>
      <c r="T3" s="3"/>
      <c r="U3" s="3"/>
      <c r="V3" s="3"/>
      <c r="W3" s="3"/>
      <c r="X3" s="316" t="s">
        <v>188</v>
      </c>
      <c r="Y3" s="317"/>
      <c r="Z3" s="318"/>
      <c r="AA3" s="319"/>
      <c r="AB3" s="320"/>
    </row>
    <row r="4" spans="1:41" ht="31.5" customHeight="1" thickBot="1" x14ac:dyDescent="0.2">
      <c r="A4" s="233" t="s">
        <v>355</v>
      </c>
      <c r="B4" s="233"/>
      <c r="C4" s="233"/>
      <c r="D4" s="233"/>
      <c r="E4" s="233"/>
      <c r="F4" s="233"/>
      <c r="G4" s="233"/>
      <c r="H4" s="233"/>
      <c r="I4" s="233"/>
      <c r="J4" s="233"/>
      <c r="K4" s="233"/>
      <c r="L4" s="233"/>
      <c r="M4" s="233"/>
      <c r="N4" s="233"/>
      <c r="O4" s="233"/>
      <c r="P4" s="234"/>
      <c r="Q4" s="234"/>
      <c r="R4" s="234"/>
      <c r="S4" s="234"/>
      <c r="T4" s="234"/>
      <c r="U4" s="234"/>
      <c r="V4" s="234"/>
      <c r="W4" s="234"/>
      <c r="X4" s="234"/>
      <c r="Y4" s="234"/>
      <c r="Z4" s="234"/>
      <c r="AA4" s="234"/>
      <c r="AB4" s="234"/>
    </row>
    <row r="5" spans="1:41" ht="31.5" customHeight="1" thickBot="1" x14ac:dyDescent="0.2">
      <c r="A5" s="227" t="s">
        <v>360</v>
      </c>
      <c r="B5" s="228"/>
      <c r="C5" s="229"/>
      <c r="D5" s="229"/>
      <c r="E5" s="230"/>
      <c r="F5" s="231"/>
      <c r="G5" s="231"/>
      <c r="H5" s="231"/>
      <c r="I5" s="231"/>
      <c r="J5" s="232"/>
      <c r="K5" s="151"/>
      <c r="L5" s="151"/>
      <c r="M5" s="151"/>
      <c r="N5" s="151"/>
      <c r="O5" s="151"/>
      <c r="P5" s="152"/>
      <c r="Q5" s="152"/>
      <c r="R5" s="152"/>
      <c r="S5" s="152"/>
      <c r="T5" s="152"/>
      <c r="U5" s="152"/>
      <c r="V5" s="152"/>
      <c r="W5" s="152"/>
      <c r="X5" s="152"/>
      <c r="Y5" s="152"/>
      <c r="Z5" s="152"/>
      <c r="AA5" s="152"/>
      <c r="AB5" s="152"/>
    </row>
    <row r="6" spans="1:41" ht="35.1" customHeight="1" thickBot="1" x14ac:dyDescent="0.2">
      <c r="A6" s="227" t="s">
        <v>361</v>
      </c>
      <c r="B6" s="228"/>
      <c r="C6" s="229"/>
      <c r="D6" s="229"/>
      <c r="E6" s="235"/>
      <c r="F6" s="241"/>
      <c r="G6" s="241"/>
      <c r="H6" s="241"/>
      <c r="I6" s="241"/>
      <c r="J6" s="241"/>
      <c r="K6" s="235"/>
      <c r="L6" s="241"/>
      <c r="M6" s="241"/>
      <c r="N6" s="241"/>
      <c r="O6" s="241"/>
      <c r="P6" s="241"/>
      <c r="Q6" s="228" t="s">
        <v>362</v>
      </c>
      <c r="R6" s="229"/>
      <c r="S6" s="229"/>
      <c r="T6" s="229"/>
      <c r="U6" s="235"/>
      <c r="V6" s="235"/>
      <c r="W6" s="235"/>
      <c r="X6" s="236"/>
      <c r="Y6" s="152"/>
      <c r="Z6" s="152"/>
      <c r="AA6" s="152"/>
      <c r="AB6" s="152"/>
      <c r="AC6" s="13"/>
      <c r="AD6" s="13"/>
      <c r="AE6" s="159"/>
      <c r="AF6" s="159"/>
      <c r="AG6" s="159"/>
      <c r="AI6" s="13"/>
      <c r="AJ6" s="13"/>
      <c r="AK6" s="13"/>
      <c r="AL6" s="13"/>
      <c r="AM6" s="159"/>
      <c r="AN6" s="159"/>
      <c r="AO6" s="159"/>
    </row>
    <row r="7" spans="1:41" ht="17.25" customHeight="1" x14ac:dyDescent="0.15">
      <c r="A7" s="217" t="str">
        <f>IF($E$5="高校生","受験番号",IF($E$5="阪大生","学籍番号","記入不要"))</f>
        <v>記入不要</v>
      </c>
      <c r="B7" s="302"/>
      <c r="C7" s="303"/>
      <c r="D7" s="304"/>
      <c r="E7" s="244" t="s">
        <v>368</v>
      </c>
      <c r="F7" s="245"/>
      <c r="G7" s="245"/>
      <c r="H7" s="245"/>
      <c r="I7" s="245"/>
      <c r="J7" s="245"/>
      <c r="K7" s="237" t="s">
        <v>369</v>
      </c>
      <c r="L7" s="238"/>
      <c r="M7" s="238"/>
      <c r="N7" s="238"/>
      <c r="O7" s="238"/>
      <c r="P7" s="238"/>
      <c r="Q7" s="200" t="s">
        <v>363</v>
      </c>
      <c r="R7" s="202"/>
      <c r="S7" s="202"/>
      <c r="T7" s="202"/>
      <c r="U7" s="242"/>
      <c r="V7" s="243"/>
      <c r="W7" s="243"/>
      <c r="X7" s="243"/>
      <c r="Y7" s="296" t="str">
        <f>IF($U$7="","自動表示",DATEDIF($U$7,"2025/4/1","Y")&amp;"歳")</f>
        <v>自動表示</v>
      </c>
      <c r="Z7" s="297"/>
      <c r="AA7" s="297"/>
      <c r="AB7" s="298"/>
    </row>
    <row r="8" spans="1:41" ht="36.75" customHeight="1" x14ac:dyDescent="0.15">
      <c r="A8" s="305"/>
      <c r="B8" s="306"/>
      <c r="C8" s="306"/>
      <c r="D8" s="307"/>
      <c r="E8" s="262"/>
      <c r="F8" s="262"/>
      <c r="G8" s="262"/>
      <c r="H8" s="262"/>
      <c r="I8" s="262"/>
      <c r="J8" s="262"/>
      <c r="K8" s="239" t="s">
        <v>187</v>
      </c>
      <c r="L8" s="240"/>
      <c r="M8" s="240"/>
      <c r="N8" s="240"/>
      <c r="O8" s="240"/>
      <c r="P8" s="240"/>
      <c r="Q8" s="202"/>
      <c r="R8" s="202"/>
      <c r="S8" s="202"/>
      <c r="T8" s="202"/>
      <c r="U8" s="243"/>
      <c r="V8" s="243"/>
      <c r="W8" s="243"/>
      <c r="X8" s="243"/>
      <c r="Y8" s="299"/>
      <c r="Z8" s="300"/>
      <c r="AA8" s="300"/>
      <c r="AB8" s="301"/>
      <c r="AD8" s="3" t="str">
        <f>IF(OR(LEFT(E8,1)="U", LEFT(E8,1)="u"),"【学籍番号欄】在学生の場合：大阪大学個人IDを入力していませんか？学生証の番号を記入すること。","")</f>
        <v/>
      </c>
    </row>
    <row r="9" spans="1:41" ht="17.25" customHeight="1" x14ac:dyDescent="0.15">
      <c r="A9" s="217" t="s">
        <v>203</v>
      </c>
      <c r="B9" s="218"/>
      <c r="C9" s="150"/>
      <c r="D9" s="14"/>
      <c r="E9" s="205" t="s">
        <v>204</v>
      </c>
      <c r="F9" s="206"/>
      <c r="G9" s="206"/>
      <c r="H9" s="206"/>
      <c r="I9" s="206"/>
      <c r="J9" s="207"/>
      <c r="K9" s="205" t="s">
        <v>205</v>
      </c>
      <c r="L9" s="206"/>
      <c r="M9" s="206"/>
      <c r="N9" s="206"/>
      <c r="O9" s="206"/>
      <c r="P9" s="207"/>
      <c r="Q9" s="200" t="s">
        <v>1</v>
      </c>
      <c r="R9" s="201"/>
      <c r="S9" s="202"/>
      <c r="T9" s="202"/>
      <c r="U9" s="290"/>
      <c r="V9" s="293"/>
      <c r="W9" s="293"/>
      <c r="X9" s="293"/>
      <c r="Y9" s="294" t="s">
        <v>2</v>
      </c>
      <c r="Z9" s="288"/>
      <c r="AA9" s="289"/>
      <c r="AB9" s="274" t="s">
        <v>159</v>
      </c>
    </row>
    <row r="10" spans="1:41" ht="23.1" customHeight="1" x14ac:dyDescent="0.15">
      <c r="A10" s="219"/>
      <c r="B10" s="220"/>
      <c r="C10" s="223" t="s">
        <v>206</v>
      </c>
      <c r="D10" s="224"/>
      <c r="E10" s="214"/>
      <c r="F10" s="215"/>
      <c r="G10" s="215"/>
      <c r="H10" s="215"/>
      <c r="I10" s="215"/>
      <c r="J10" s="216"/>
      <c r="K10" s="214"/>
      <c r="L10" s="215"/>
      <c r="M10" s="215"/>
      <c r="N10" s="215"/>
      <c r="O10" s="215"/>
      <c r="P10" s="216"/>
      <c r="Q10" s="200"/>
      <c r="R10" s="201"/>
      <c r="S10" s="202"/>
      <c r="T10" s="202"/>
      <c r="U10" s="293"/>
      <c r="V10" s="293"/>
      <c r="W10" s="293"/>
      <c r="X10" s="293"/>
      <c r="Y10" s="201"/>
      <c r="Z10" s="290"/>
      <c r="AA10" s="289"/>
      <c r="AB10" s="275"/>
    </row>
    <row r="11" spans="1:41" ht="36" customHeight="1" thickBot="1" x14ac:dyDescent="0.2">
      <c r="A11" s="221"/>
      <c r="B11" s="222"/>
      <c r="C11" s="225" t="s">
        <v>207</v>
      </c>
      <c r="D11" s="226"/>
      <c r="E11" s="208"/>
      <c r="F11" s="209"/>
      <c r="G11" s="209"/>
      <c r="H11" s="209"/>
      <c r="I11" s="209"/>
      <c r="J11" s="210"/>
      <c r="K11" s="211"/>
      <c r="L11" s="212"/>
      <c r="M11" s="212"/>
      <c r="N11" s="212"/>
      <c r="O11" s="212"/>
      <c r="P11" s="213"/>
      <c r="Q11" s="203" t="str">
        <f>IF($E$5="阪大生","休学歴の有無（回答→）","")</f>
        <v/>
      </c>
      <c r="R11" s="203"/>
      <c r="S11" s="204"/>
      <c r="T11" s="204"/>
      <c r="U11" s="248"/>
      <c r="V11" s="249"/>
      <c r="W11" s="250" t="str">
        <f>IF($U$11="あり","通算休学月数を記入→","")</f>
        <v/>
      </c>
      <c r="X11" s="251"/>
      <c r="Y11" s="252"/>
      <c r="Z11" s="291"/>
      <c r="AA11" s="292"/>
      <c r="AB11" s="15" t="str">
        <f>IF($U$11="あり","か月","")</f>
        <v/>
      </c>
    </row>
    <row r="12" spans="1:41" ht="6.75" customHeight="1" thickBot="1" x14ac:dyDescent="0.2">
      <c r="A12" s="253"/>
      <c r="B12" s="253"/>
    </row>
    <row r="13" spans="1:41" ht="20.100000000000001" customHeight="1" x14ac:dyDescent="0.15">
      <c r="A13" s="276" t="s">
        <v>342</v>
      </c>
      <c r="B13" s="277"/>
      <c r="C13" s="278"/>
      <c r="D13" s="279"/>
      <c r="E13" s="254"/>
      <c r="F13" s="255"/>
      <c r="G13" s="16" t="s">
        <v>158</v>
      </c>
      <c r="H13" s="254"/>
      <c r="I13" s="255"/>
      <c r="J13" s="17" t="s">
        <v>4</v>
      </c>
      <c r="K13" s="295"/>
      <c r="L13" s="295"/>
      <c r="M13" s="295"/>
      <c r="N13" s="295"/>
      <c r="O13" s="295"/>
      <c r="P13" s="295"/>
      <c r="Q13" s="295"/>
      <c r="R13" s="295"/>
      <c r="S13" s="295"/>
      <c r="T13" s="295"/>
      <c r="U13" s="260"/>
      <c r="V13" s="261"/>
      <c r="W13" s="261"/>
      <c r="X13" s="261"/>
      <c r="Y13" s="261"/>
      <c r="Z13" s="261"/>
      <c r="AA13" s="258" t="s">
        <v>227</v>
      </c>
      <c r="AB13" s="259"/>
    </row>
    <row r="14" spans="1:41" ht="20.100000000000001" customHeight="1" x14ac:dyDescent="0.15">
      <c r="A14" s="280"/>
      <c r="B14" s="281"/>
      <c r="C14" s="282"/>
      <c r="D14" s="283"/>
      <c r="E14" s="246"/>
      <c r="F14" s="247"/>
      <c r="G14" s="18" t="s">
        <v>157</v>
      </c>
      <c r="H14" s="246"/>
      <c r="I14" s="247"/>
      <c r="J14" s="19" t="s">
        <v>3</v>
      </c>
      <c r="K14" s="256"/>
      <c r="L14" s="256"/>
      <c r="M14" s="256"/>
      <c r="N14" s="256"/>
      <c r="O14" s="256"/>
      <c r="P14" s="256"/>
      <c r="Q14" s="256"/>
      <c r="R14" s="256"/>
      <c r="S14" s="256"/>
      <c r="T14" s="256"/>
      <c r="U14" s="256"/>
      <c r="V14" s="256"/>
      <c r="W14" s="256"/>
      <c r="X14" s="256"/>
      <c r="Y14" s="256"/>
      <c r="Z14" s="256"/>
      <c r="AA14" s="256"/>
      <c r="AB14" s="257"/>
    </row>
    <row r="15" spans="1:41" ht="20.100000000000001" customHeight="1" x14ac:dyDescent="0.15">
      <c r="A15" s="280"/>
      <c r="B15" s="284"/>
      <c r="C15" s="282"/>
      <c r="D15" s="283"/>
      <c r="E15" s="246"/>
      <c r="F15" s="247"/>
      <c r="G15" s="18" t="s">
        <v>157</v>
      </c>
      <c r="H15" s="246"/>
      <c r="I15" s="247"/>
      <c r="J15" s="19" t="s">
        <v>3</v>
      </c>
      <c r="K15" s="256"/>
      <c r="L15" s="256"/>
      <c r="M15" s="256"/>
      <c r="N15" s="256"/>
      <c r="O15" s="256"/>
      <c r="P15" s="256"/>
      <c r="Q15" s="256"/>
      <c r="R15" s="256"/>
      <c r="S15" s="256"/>
      <c r="T15" s="256"/>
      <c r="U15" s="256"/>
      <c r="V15" s="256"/>
      <c r="W15" s="256"/>
      <c r="X15" s="256"/>
      <c r="Y15" s="256"/>
      <c r="Z15" s="256"/>
      <c r="AA15" s="256"/>
      <c r="AB15" s="257"/>
      <c r="AD15" s="20"/>
    </row>
    <row r="16" spans="1:41" ht="20.100000000000001" customHeight="1" x14ac:dyDescent="0.15">
      <c r="A16" s="280"/>
      <c r="B16" s="281"/>
      <c r="C16" s="282"/>
      <c r="D16" s="283"/>
      <c r="E16" s="246"/>
      <c r="F16" s="247"/>
      <c r="G16" s="18" t="s">
        <v>157</v>
      </c>
      <c r="H16" s="246"/>
      <c r="I16" s="247"/>
      <c r="J16" s="21" t="s">
        <v>3</v>
      </c>
      <c r="K16" s="256"/>
      <c r="L16" s="256"/>
      <c r="M16" s="256"/>
      <c r="N16" s="256"/>
      <c r="O16" s="256"/>
      <c r="P16" s="256"/>
      <c r="Q16" s="256"/>
      <c r="R16" s="256"/>
      <c r="S16" s="256"/>
      <c r="T16" s="256"/>
      <c r="U16" s="256"/>
      <c r="V16" s="256"/>
      <c r="W16" s="256"/>
      <c r="X16" s="256"/>
      <c r="Y16" s="256"/>
      <c r="Z16" s="256"/>
      <c r="AA16" s="256"/>
      <c r="AB16" s="257"/>
    </row>
    <row r="17" spans="1:29" ht="20.100000000000001" customHeight="1" x14ac:dyDescent="0.15">
      <c r="A17" s="280"/>
      <c r="B17" s="281"/>
      <c r="C17" s="282"/>
      <c r="D17" s="283"/>
      <c r="E17" s="246"/>
      <c r="F17" s="247"/>
      <c r="G17" s="18" t="s">
        <v>157</v>
      </c>
      <c r="H17" s="246"/>
      <c r="I17" s="247"/>
      <c r="J17" s="19" t="s">
        <v>3</v>
      </c>
      <c r="K17" s="256"/>
      <c r="L17" s="256"/>
      <c r="M17" s="256"/>
      <c r="N17" s="256"/>
      <c r="O17" s="256"/>
      <c r="P17" s="256"/>
      <c r="Q17" s="256"/>
      <c r="R17" s="256"/>
      <c r="S17" s="256"/>
      <c r="T17" s="256"/>
      <c r="U17" s="256"/>
      <c r="V17" s="256"/>
      <c r="W17" s="256"/>
      <c r="X17" s="256"/>
      <c r="Y17" s="256"/>
      <c r="Z17" s="256"/>
      <c r="AA17" s="256"/>
      <c r="AB17" s="257"/>
    </row>
    <row r="18" spans="1:29" ht="20.100000000000001" customHeight="1" x14ac:dyDescent="0.15">
      <c r="A18" s="280"/>
      <c r="B18" s="281"/>
      <c r="C18" s="282"/>
      <c r="D18" s="283"/>
      <c r="E18" s="246"/>
      <c r="F18" s="247"/>
      <c r="G18" s="18" t="s">
        <v>157</v>
      </c>
      <c r="H18" s="246"/>
      <c r="I18" s="247"/>
      <c r="J18" s="19" t="s">
        <v>3</v>
      </c>
      <c r="K18" s="256"/>
      <c r="L18" s="256"/>
      <c r="M18" s="256"/>
      <c r="N18" s="256"/>
      <c r="O18" s="256"/>
      <c r="P18" s="256"/>
      <c r="Q18" s="256"/>
      <c r="R18" s="256"/>
      <c r="S18" s="256"/>
      <c r="T18" s="256"/>
      <c r="U18" s="256"/>
      <c r="V18" s="256"/>
      <c r="W18" s="256"/>
      <c r="X18" s="256"/>
      <c r="Y18" s="256"/>
      <c r="Z18" s="256"/>
      <c r="AA18" s="256"/>
      <c r="AB18" s="257"/>
    </row>
    <row r="19" spans="1:29" ht="20.100000000000001" customHeight="1" x14ac:dyDescent="0.15">
      <c r="A19" s="280"/>
      <c r="B19" s="281"/>
      <c r="C19" s="282"/>
      <c r="D19" s="283"/>
      <c r="E19" s="246"/>
      <c r="F19" s="247"/>
      <c r="G19" s="18" t="s">
        <v>157</v>
      </c>
      <c r="H19" s="246"/>
      <c r="I19" s="247"/>
      <c r="J19" s="19" t="s">
        <v>3</v>
      </c>
      <c r="K19" s="256"/>
      <c r="L19" s="256"/>
      <c r="M19" s="256"/>
      <c r="N19" s="256"/>
      <c r="O19" s="256"/>
      <c r="P19" s="256"/>
      <c r="Q19" s="256"/>
      <c r="R19" s="256"/>
      <c r="S19" s="256"/>
      <c r="T19" s="256"/>
      <c r="U19" s="256"/>
      <c r="V19" s="256"/>
      <c r="W19" s="256"/>
      <c r="X19" s="256"/>
      <c r="Y19" s="256"/>
      <c r="Z19" s="256"/>
      <c r="AA19" s="256"/>
      <c r="AB19" s="257"/>
    </row>
    <row r="20" spans="1:29" ht="20.100000000000001" customHeight="1" x14ac:dyDescent="0.15">
      <c r="A20" s="280"/>
      <c r="B20" s="281"/>
      <c r="C20" s="282"/>
      <c r="D20" s="283"/>
      <c r="E20" s="341"/>
      <c r="F20" s="342"/>
      <c r="G20" s="167" t="s">
        <v>157</v>
      </c>
      <c r="H20" s="341"/>
      <c r="I20" s="342"/>
      <c r="J20" s="168" t="s">
        <v>3</v>
      </c>
      <c r="K20" s="343"/>
      <c r="L20" s="344"/>
      <c r="M20" s="344"/>
      <c r="N20" s="344"/>
      <c r="O20" s="344"/>
      <c r="P20" s="344"/>
      <c r="Q20" s="344"/>
      <c r="R20" s="344"/>
      <c r="S20" s="344"/>
      <c r="T20" s="344"/>
      <c r="U20" s="344"/>
      <c r="V20" s="344"/>
      <c r="W20" s="344"/>
      <c r="X20" s="344"/>
      <c r="Y20" s="344"/>
      <c r="Z20" s="344"/>
      <c r="AA20" s="344"/>
      <c r="AB20" s="345"/>
    </row>
    <row r="21" spans="1:29" ht="20.100000000000001" customHeight="1" thickBot="1" x14ac:dyDescent="0.2">
      <c r="A21" s="285"/>
      <c r="B21" s="286"/>
      <c r="C21" s="222"/>
      <c r="D21" s="287"/>
      <c r="E21" s="385" t="s">
        <v>383</v>
      </c>
      <c r="F21" s="386"/>
      <c r="G21" s="386"/>
      <c r="H21" s="386"/>
      <c r="I21" s="386"/>
      <c r="J21" s="386"/>
      <c r="K21" s="386"/>
      <c r="L21" s="386"/>
      <c r="M21" s="386"/>
      <c r="N21" s="387"/>
      <c r="O21" s="388"/>
      <c r="P21" s="389"/>
      <c r="Q21" s="389"/>
      <c r="R21" s="389"/>
      <c r="S21" s="389"/>
      <c r="T21" s="389"/>
      <c r="U21" s="389"/>
      <c r="V21" s="389"/>
      <c r="W21" s="389"/>
      <c r="X21" s="389"/>
      <c r="Y21" s="389"/>
      <c r="Z21" s="389"/>
      <c r="AA21" s="389"/>
      <c r="AB21" s="390"/>
    </row>
    <row r="22" spans="1:29" ht="6.75" customHeight="1" thickBot="1" x14ac:dyDescent="0.2"/>
    <row r="23" spans="1:29" ht="20.100000000000001" customHeight="1" x14ac:dyDescent="0.15">
      <c r="A23" s="22" t="s">
        <v>196</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4"/>
    </row>
    <row r="24" spans="1:29" ht="20.100000000000001" customHeight="1" x14ac:dyDescent="0.15">
      <c r="A24" s="403"/>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5"/>
    </row>
    <row r="25" spans="1:29" ht="20.100000000000001" customHeight="1" x14ac:dyDescent="0.15">
      <c r="A25" s="25" t="s">
        <v>372</v>
      </c>
      <c r="B25" s="26"/>
      <c r="C25" s="26"/>
      <c r="D25" s="26"/>
      <c r="E25" s="26"/>
      <c r="F25" s="26"/>
      <c r="G25" s="26"/>
      <c r="H25" s="26"/>
      <c r="I25" s="27"/>
      <c r="J25" s="28" t="s">
        <v>200</v>
      </c>
      <c r="K25" s="29"/>
      <c r="L25" s="30"/>
      <c r="M25" s="30"/>
      <c r="N25" s="30"/>
      <c r="O25" s="30"/>
      <c r="P25" s="31"/>
      <c r="Q25" s="31"/>
      <c r="R25" s="31"/>
      <c r="S25" s="31"/>
      <c r="T25" s="31"/>
      <c r="U25" s="31"/>
      <c r="V25" s="31"/>
      <c r="W25" s="31"/>
      <c r="X25" s="31"/>
      <c r="Y25" s="31"/>
      <c r="Z25" s="31"/>
      <c r="AA25" s="31"/>
      <c r="AB25" s="32"/>
    </row>
    <row r="26" spans="1:29" ht="20.100000000000001" customHeight="1" x14ac:dyDescent="0.15">
      <c r="A26" s="399" t="s">
        <v>189</v>
      </c>
      <c r="B26" s="400"/>
      <c r="C26" s="400"/>
      <c r="D26" s="400"/>
      <c r="E26" s="400"/>
      <c r="F26" s="400"/>
      <c r="G26" s="400"/>
      <c r="H26" s="400"/>
      <c r="I26" s="400"/>
      <c r="J26" s="400"/>
      <c r="K26" s="400"/>
      <c r="L26" s="400"/>
      <c r="M26" s="400"/>
      <c r="N26" s="400"/>
      <c r="O26" s="400"/>
      <c r="P26" s="401"/>
      <c r="Q26" s="401"/>
      <c r="R26" s="401"/>
      <c r="S26" s="401"/>
      <c r="T26" s="401"/>
      <c r="U26" s="401"/>
      <c r="V26" s="401"/>
      <c r="W26" s="401"/>
      <c r="X26" s="401"/>
      <c r="Y26" s="401"/>
      <c r="Z26" s="401"/>
      <c r="AA26" s="401"/>
      <c r="AB26" s="402"/>
    </row>
    <row r="27" spans="1:29" ht="20.100000000000001" customHeight="1" x14ac:dyDescent="0.15">
      <c r="A27" s="272"/>
      <c r="B27" s="273"/>
      <c r="C27" s="273"/>
      <c r="D27" s="273"/>
      <c r="E27" s="273"/>
      <c r="F27" s="273"/>
      <c r="G27" s="273"/>
      <c r="H27" s="273"/>
      <c r="I27" s="273"/>
      <c r="J27" s="273"/>
      <c r="K27" s="268" t="str">
        <f>IF(OR($A$27="②受給している",$A$27="③４月からの受給が確定"),"②③の場合：給貸区分を回答ください→","")</f>
        <v/>
      </c>
      <c r="L27" s="269"/>
      <c r="M27" s="269"/>
      <c r="N27" s="269"/>
      <c r="O27" s="269"/>
      <c r="P27" s="269"/>
      <c r="Q27" s="269"/>
      <c r="R27" s="269"/>
      <c r="S27" s="269"/>
      <c r="T27" s="263"/>
      <c r="U27" s="264"/>
      <c r="V27" s="264"/>
      <c r="W27" s="264"/>
      <c r="X27" s="264"/>
      <c r="Y27" s="264"/>
      <c r="Z27" s="264"/>
      <c r="AA27" s="264"/>
      <c r="AB27" s="265"/>
    </row>
    <row r="28" spans="1:29" ht="20.100000000000001" customHeight="1" x14ac:dyDescent="0.15">
      <c r="A28" s="399" t="s">
        <v>386</v>
      </c>
      <c r="B28" s="400"/>
      <c r="C28" s="400"/>
      <c r="D28" s="400"/>
      <c r="E28" s="400"/>
      <c r="F28" s="400"/>
      <c r="G28" s="400"/>
      <c r="H28" s="400"/>
      <c r="I28" s="400"/>
      <c r="J28" s="400"/>
      <c r="K28" s="400"/>
      <c r="L28" s="400"/>
      <c r="M28" s="400"/>
      <c r="N28" s="400"/>
      <c r="O28" s="401"/>
      <c r="P28" s="401"/>
      <c r="Q28" s="401"/>
      <c r="R28" s="401"/>
      <c r="S28" s="401"/>
      <c r="T28" s="401"/>
      <c r="U28" s="401"/>
      <c r="V28" s="401"/>
      <c r="W28" s="401"/>
      <c r="X28" s="401"/>
      <c r="Y28" s="401"/>
      <c r="Z28" s="401"/>
      <c r="AA28" s="401"/>
      <c r="AB28" s="402"/>
    </row>
    <row r="29" spans="1:29" ht="20.100000000000001" customHeight="1" x14ac:dyDescent="0.15">
      <c r="A29" s="272"/>
      <c r="B29" s="273"/>
      <c r="C29" s="273"/>
      <c r="D29" s="273"/>
      <c r="E29" s="273"/>
      <c r="F29" s="273"/>
      <c r="G29" s="273"/>
      <c r="H29" s="273"/>
      <c r="I29" s="273"/>
      <c r="J29" s="273"/>
      <c r="K29" s="268" t="str">
        <f>IF($A$29="②受給中・申請中・申請予定","↓②の場合：以下により状況を回答ください。↓","")</f>
        <v/>
      </c>
      <c r="L29" s="269"/>
      <c r="M29" s="269"/>
      <c r="N29" s="269"/>
      <c r="O29" s="269"/>
      <c r="P29" s="269"/>
      <c r="Q29" s="269"/>
      <c r="R29" s="269"/>
      <c r="S29" s="269"/>
      <c r="T29" s="270"/>
      <c r="U29" s="270"/>
      <c r="V29" s="270"/>
      <c r="W29" s="270"/>
      <c r="X29" s="270"/>
      <c r="Y29" s="270"/>
      <c r="Z29" s="270"/>
      <c r="AA29" s="270"/>
      <c r="AB29" s="271"/>
      <c r="AC29" s="94"/>
    </row>
    <row r="30" spans="1:29" ht="20.100000000000001" customHeight="1" x14ac:dyDescent="0.15">
      <c r="A30" s="308" t="s">
        <v>190</v>
      </c>
      <c r="B30" s="270"/>
      <c r="C30" s="267"/>
      <c r="D30" s="267"/>
      <c r="E30" s="267"/>
      <c r="F30" s="267"/>
      <c r="G30" s="267"/>
      <c r="H30" s="267"/>
      <c r="I30" s="267"/>
      <c r="J30" s="267"/>
      <c r="K30" s="393" t="s">
        <v>241</v>
      </c>
      <c r="L30" s="270"/>
      <c r="M30" s="266"/>
      <c r="N30" s="266"/>
      <c r="O30" s="266"/>
      <c r="P30" s="266"/>
      <c r="Q30" s="266"/>
      <c r="R30" s="266"/>
      <c r="S30" s="266"/>
      <c r="T30" s="395" t="s">
        <v>240</v>
      </c>
      <c r="U30" s="396"/>
      <c r="V30" s="267"/>
      <c r="W30" s="369"/>
      <c r="X30" s="369"/>
      <c r="Y30" s="406" t="s">
        <v>352</v>
      </c>
      <c r="Z30" s="407"/>
      <c r="AA30" s="309"/>
      <c r="AB30" s="310"/>
      <c r="AC30" s="94" t="str">
        <f>IF(AND(OR(C30="4月以降も受給（前年から継続）",C30="4月以降も受給（新規で採用）"),AA30="不可"),"４月以降、併給不可の奨学金を受給する場合、登録申請はできません。","")</f>
        <v/>
      </c>
    </row>
    <row r="31" spans="1:29" ht="20.100000000000001" customHeight="1" x14ac:dyDescent="0.15">
      <c r="A31" s="308" t="s">
        <v>190</v>
      </c>
      <c r="B31" s="270"/>
      <c r="C31" s="267"/>
      <c r="D31" s="267"/>
      <c r="E31" s="267"/>
      <c r="F31" s="267"/>
      <c r="G31" s="267"/>
      <c r="H31" s="267"/>
      <c r="I31" s="267"/>
      <c r="J31" s="267"/>
      <c r="K31" s="393" t="s">
        <v>241</v>
      </c>
      <c r="L31" s="270"/>
      <c r="M31" s="266"/>
      <c r="N31" s="266"/>
      <c r="O31" s="266"/>
      <c r="P31" s="266"/>
      <c r="Q31" s="266"/>
      <c r="R31" s="266"/>
      <c r="S31" s="266"/>
      <c r="T31" s="395" t="s">
        <v>240</v>
      </c>
      <c r="U31" s="396"/>
      <c r="V31" s="267"/>
      <c r="W31" s="369"/>
      <c r="X31" s="369"/>
      <c r="Y31" s="406" t="s">
        <v>352</v>
      </c>
      <c r="Z31" s="407"/>
      <c r="AA31" s="309"/>
      <c r="AB31" s="310"/>
      <c r="AC31" s="94" t="str">
        <f>IF(AND(OR(C31="4月以降も受給（前年から継続）",C31="4月以降も受給（新規で採用）"),AA31="不可"),"４月以降、併給不可の奨学金を受給する場合、登録申請はできません。","")</f>
        <v/>
      </c>
    </row>
    <row r="32" spans="1:29" ht="20.100000000000001" customHeight="1" thickBot="1" x14ac:dyDescent="0.2">
      <c r="A32" s="391" t="s">
        <v>190</v>
      </c>
      <c r="B32" s="392"/>
      <c r="C32" s="351"/>
      <c r="D32" s="351"/>
      <c r="E32" s="351"/>
      <c r="F32" s="351"/>
      <c r="G32" s="351"/>
      <c r="H32" s="351"/>
      <c r="I32" s="351"/>
      <c r="J32" s="351"/>
      <c r="K32" s="394" t="s">
        <v>241</v>
      </c>
      <c r="L32" s="392"/>
      <c r="M32" s="382"/>
      <c r="N32" s="382"/>
      <c r="O32" s="382"/>
      <c r="P32" s="382"/>
      <c r="Q32" s="382"/>
      <c r="R32" s="382"/>
      <c r="S32" s="382"/>
      <c r="T32" s="397" t="s">
        <v>240</v>
      </c>
      <c r="U32" s="398"/>
      <c r="V32" s="351"/>
      <c r="W32" s="370"/>
      <c r="X32" s="370"/>
      <c r="Y32" s="367" t="s">
        <v>352</v>
      </c>
      <c r="Z32" s="368"/>
      <c r="AA32" s="383"/>
      <c r="AB32" s="384"/>
      <c r="AC32" s="94" t="str">
        <f>IF(AND(OR(C32="4月以降も受給（前年から継続）",C32="4月以降も受給（新規で採用）"),AA32="不可"),"４月以降、併給不可の奨学金を受給する場合、登録申請はできません。","")</f>
        <v/>
      </c>
    </row>
    <row r="33" spans="1:29" s="36" customFormat="1" ht="12.95" customHeight="1" thickBot="1" x14ac:dyDescent="0.2">
      <c r="A33" s="33"/>
      <c r="B33" s="33"/>
      <c r="C33" s="33"/>
      <c r="D33" s="33"/>
      <c r="E33" s="33"/>
      <c r="F33" s="33"/>
      <c r="G33" s="33"/>
      <c r="H33" s="33"/>
      <c r="I33" s="33"/>
      <c r="J33" s="33"/>
      <c r="K33" s="34"/>
      <c r="L33" s="33"/>
      <c r="M33" s="35"/>
      <c r="N33" s="33"/>
      <c r="O33" s="33"/>
      <c r="P33" s="33"/>
      <c r="Q33" s="33"/>
      <c r="R33" s="33"/>
      <c r="S33" s="33"/>
      <c r="T33" s="34"/>
      <c r="U33" s="33"/>
      <c r="V33" s="34"/>
      <c r="W33" s="33"/>
      <c r="X33" s="33"/>
      <c r="Y33" s="33"/>
      <c r="Z33" s="33"/>
      <c r="AA33" s="33"/>
      <c r="AB33" s="33"/>
      <c r="AC33" s="142"/>
    </row>
    <row r="34" spans="1:29" x14ac:dyDescent="0.15">
      <c r="A34" s="37" t="s">
        <v>6</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9"/>
    </row>
    <row r="35" spans="1:29" ht="14.25" thickBot="1" x14ac:dyDescent="0.2">
      <c r="A35" s="40" t="s">
        <v>409</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2"/>
    </row>
    <row r="36" spans="1:29" ht="30" customHeight="1" x14ac:dyDescent="0.15">
      <c r="A36" s="371"/>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3"/>
    </row>
    <row r="37" spans="1:29" ht="30" customHeight="1" x14ac:dyDescent="0.15">
      <c r="A37" s="374"/>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6"/>
    </row>
    <row r="38" spans="1:29" ht="30" customHeight="1" x14ac:dyDescent="0.15">
      <c r="A38" s="374"/>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6"/>
    </row>
    <row r="39" spans="1:29" ht="30" customHeight="1" x14ac:dyDescent="0.15">
      <c r="A39" s="374"/>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6"/>
    </row>
    <row r="40" spans="1:29" ht="30" customHeight="1" x14ac:dyDescent="0.15">
      <c r="A40" s="374"/>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6"/>
    </row>
    <row r="41" spans="1:29" ht="30" customHeight="1" thickBot="1" x14ac:dyDescent="0.2">
      <c r="A41" s="377"/>
      <c r="B41" s="378"/>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9"/>
    </row>
    <row r="42" spans="1:29" ht="6.75" customHeight="1" thickBot="1" x14ac:dyDescent="0.2"/>
    <row r="43" spans="1:29" ht="27" customHeight="1" x14ac:dyDescent="0.15">
      <c r="A43" s="359" t="s">
        <v>364</v>
      </c>
      <c r="B43" s="360"/>
      <c r="C43" s="278"/>
      <c r="D43" s="279"/>
      <c r="E43" s="331" t="s">
        <v>5</v>
      </c>
      <c r="F43" s="331"/>
      <c r="G43" s="331"/>
      <c r="H43" s="332"/>
      <c r="I43" s="43" t="s">
        <v>191</v>
      </c>
      <c r="J43" s="380"/>
      <c r="K43" s="380"/>
      <c r="L43" s="381"/>
      <c r="M43" s="364"/>
      <c r="N43" s="365"/>
      <c r="O43" s="365"/>
      <c r="P43" s="365"/>
      <c r="Q43" s="365"/>
      <c r="R43" s="365"/>
      <c r="S43" s="365"/>
      <c r="T43" s="365"/>
      <c r="U43" s="365"/>
      <c r="V43" s="365"/>
      <c r="W43" s="365"/>
      <c r="X43" s="365"/>
      <c r="Y43" s="365"/>
      <c r="Z43" s="365"/>
      <c r="AA43" s="365"/>
      <c r="AB43" s="366"/>
    </row>
    <row r="44" spans="1:29" ht="27" customHeight="1" x14ac:dyDescent="0.15">
      <c r="A44" s="361"/>
      <c r="B44" s="362"/>
      <c r="C44" s="282"/>
      <c r="D44" s="283"/>
      <c r="E44" s="363" t="s">
        <v>255</v>
      </c>
      <c r="F44" s="357"/>
      <c r="G44" s="357"/>
      <c r="H44" s="358"/>
      <c r="I44" s="352"/>
      <c r="J44" s="353"/>
      <c r="K44" s="44" t="s">
        <v>192</v>
      </c>
      <c r="L44" s="354"/>
      <c r="M44" s="354"/>
      <c r="N44" s="44" t="s">
        <v>192</v>
      </c>
      <c r="O44" s="354"/>
      <c r="P44" s="355"/>
      <c r="Q44" s="356" t="s">
        <v>195</v>
      </c>
      <c r="R44" s="357"/>
      <c r="S44" s="357"/>
      <c r="T44" s="358"/>
      <c r="U44" s="346"/>
      <c r="V44" s="346"/>
      <c r="W44" s="45" t="s">
        <v>192</v>
      </c>
      <c r="X44" s="346"/>
      <c r="Y44" s="346"/>
      <c r="Z44" s="44" t="s">
        <v>192</v>
      </c>
      <c r="AA44" s="346"/>
      <c r="AB44" s="347"/>
    </row>
    <row r="45" spans="1:29" ht="27" customHeight="1" thickBot="1" x14ac:dyDescent="0.2">
      <c r="A45" s="361"/>
      <c r="B45" s="362"/>
      <c r="C45" s="282"/>
      <c r="D45" s="283"/>
      <c r="E45" s="363" t="s">
        <v>193</v>
      </c>
      <c r="F45" s="357"/>
      <c r="G45" s="357"/>
      <c r="H45" s="358"/>
      <c r="I45" s="348"/>
      <c r="J45" s="349"/>
      <c r="K45" s="349"/>
      <c r="L45" s="349"/>
      <c r="M45" s="349"/>
      <c r="N45" s="349"/>
      <c r="O45" s="349"/>
      <c r="P45" s="349"/>
      <c r="Q45" s="349"/>
      <c r="R45" s="349"/>
      <c r="S45" s="349"/>
      <c r="T45" s="349"/>
      <c r="U45" s="349"/>
      <c r="V45" s="349"/>
      <c r="W45" s="349"/>
      <c r="X45" s="349"/>
      <c r="Y45" s="349"/>
      <c r="Z45" s="349"/>
      <c r="AA45" s="349"/>
      <c r="AB45" s="350"/>
    </row>
    <row r="46" spans="1:29" ht="27" customHeight="1" x14ac:dyDescent="0.15">
      <c r="A46" s="322" t="s">
        <v>194</v>
      </c>
      <c r="B46" s="323"/>
      <c r="C46" s="278"/>
      <c r="D46" s="279"/>
      <c r="E46" s="330" t="s">
        <v>197</v>
      </c>
      <c r="F46" s="331"/>
      <c r="G46" s="331"/>
      <c r="H46" s="332"/>
      <c r="I46" s="335"/>
      <c r="J46" s="336"/>
      <c r="K46" s="336"/>
      <c r="L46" s="336"/>
      <c r="M46" s="337"/>
      <c r="N46" s="337"/>
      <c r="O46" s="337"/>
      <c r="P46" s="338"/>
      <c r="Q46" s="330" t="s">
        <v>198</v>
      </c>
      <c r="R46" s="331"/>
      <c r="S46" s="331"/>
      <c r="T46" s="332"/>
      <c r="U46" s="339"/>
      <c r="V46" s="339"/>
      <c r="W46" s="339"/>
      <c r="X46" s="339"/>
      <c r="Y46" s="339"/>
      <c r="Z46" s="339"/>
      <c r="AA46" s="339"/>
      <c r="AB46" s="340"/>
    </row>
    <row r="47" spans="1:29" ht="27" customHeight="1" x14ac:dyDescent="0.15">
      <c r="A47" s="219"/>
      <c r="B47" s="282"/>
      <c r="C47" s="282"/>
      <c r="D47" s="283"/>
      <c r="E47" s="333" t="s">
        <v>5</v>
      </c>
      <c r="F47" s="333"/>
      <c r="G47" s="333"/>
      <c r="H47" s="334"/>
      <c r="I47" s="46" t="s">
        <v>191</v>
      </c>
      <c r="J47" s="324"/>
      <c r="K47" s="324"/>
      <c r="L47" s="325"/>
      <c r="M47" s="311"/>
      <c r="N47" s="312"/>
      <c r="O47" s="312"/>
      <c r="P47" s="312"/>
      <c r="Q47" s="312"/>
      <c r="R47" s="312"/>
      <c r="S47" s="312"/>
      <c r="T47" s="312"/>
      <c r="U47" s="312"/>
      <c r="V47" s="312"/>
      <c r="W47" s="312"/>
      <c r="X47" s="312"/>
      <c r="Y47" s="312"/>
      <c r="Z47" s="312"/>
      <c r="AA47" s="312"/>
      <c r="AB47" s="313"/>
    </row>
    <row r="48" spans="1:29" s="11" customFormat="1" ht="27" customHeight="1" thickBot="1" x14ac:dyDescent="0.2">
      <c r="A48" s="221"/>
      <c r="B48" s="222"/>
      <c r="C48" s="222"/>
      <c r="D48" s="287"/>
      <c r="E48" s="326" t="s">
        <v>256</v>
      </c>
      <c r="F48" s="327"/>
      <c r="G48" s="327"/>
      <c r="H48" s="328"/>
      <c r="I48" s="329"/>
      <c r="J48" s="314"/>
      <c r="K48" s="47" t="s">
        <v>192</v>
      </c>
      <c r="L48" s="314"/>
      <c r="M48" s="314"/>
      <c r="N48" s="47" t="s">
        <v>192</v>
      </c>
      <c r="O48" s="314"/>
      <c r="P48" s="315"/>
      <c r="Q48" s="48"/>
      <c r="R48" s="49"/>
      <c r="S48" s="49"/>
      <c r="T48" s="49"/>
      <c r="U48" s="49"/>
      <c r="V48" s="49"/>
      <c r="W48" s="49"/>
      <c r="X48" s="49"/>
      <c r="Y48" s="49"/>
      <c r="Z48" s="49"/>
      <c r="AA48" s="49"/>
      <c r="AB48" s="50"/>
    </row>
    <row r="49" spans="1:28" ht="27.75" customHeight="1" thickBot="1" x14ac:dyDescent="0.2">
      <c r="A49" s="51"/>
      <c r="B49" s="51"/>
      <c r="C49" s="51"/>
      <c r="D49" s="51"/>
      <c r="E49" s="51"/>
      <c r="F49" s="51"/>
      <c r="G49" s="51"/>
      <c r="H49" s="51"/>
      <c r="I49" s="51"/>
      <c r="J49" s="51"/>
      <c r="K49" s="51"/>
      <c r="L49" s="51"/>
      <c r="M49" s="51"/>
      <c r="N49" s="51"/>
      <c r="O49" s="152"/>
      <c r="P49" s="152"/>
      <c r="Q49" s="152"/>
      <c r="R49" s="152"/>
      <c r="S49" s="152"/>
      <c r="T49" s="152"/>
      <c r="U49" s="152"/>
      <c r="V49" s="152"/>
      <c r="W49" s="152"/>
      <c r="X49" s="316" t="s">
        <v>199</v>
      </c>
      <c r="Y49" s="317"/>
      <c r="Z49" s="318"/>
      <c r="AA49" s="319"/>
      <c r="AB49" s="320"/>
    </row>
    <row r="50" spans="1:28" ht="54.95" customHeight="1" x14ac:dyDescent="0.15">
      <c r="A50" s="321" t="s">
        <v>370</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row>
    <row r="51" spans="1:28" x14ac:dyDescent="0.15">
      <c r="A51" s="52"/>
    </row>
    <row r="53" spans="1:28" ht="19.5" customHeight="1" x14ac:dyDescent="0.15"/>
  </sheetData>
  <sheetProtection algorithmName="SHA-512" hashValue="UM25kmkhboVkmrpF5mC5kyrr5oLFOgDwzoNpsy2RjgLn8LO9s9FvO8+BEnLqOBsf1BMvaahPEDDvJqFcpdRKpA==" saltValue="xB98jxOUXF8SDSf98w/D7Q==" spinCount="100000" sheet="1" formatCells="0"/>
  <dataConsolidate/>
  <mergeCells count="131">
    <mergeCell ref="H20:I20"/>
    <mergeCell ref="AA32:AB32"/>
    <mergeCell ref="X3:Z3"/>
    <mergeCell ref="AA3:AB3"/>
    <mergeCell ref="E21:N21"/>
    <mergeCell ref="O21:AB21"/>
    <mergeCell ref="A31:B31"/>
    <mergeCell ref="A32:B32"/>
    <mergeCell ref="K30:L30"/>
    <mergeCell ref="K31:L31"/>
    <mergeCell ref="K32:L32"/>
    <mergeCell ref="T30:U30"/>
    <mergeCell ref="T31:U31"/>
    <mergeCell ref="T32:U32"/>
    <mergeCell ref="E19:F19"/>
    <mergeCell ref="K19:AB19"/>
    <mergeCell ref="A28:AB28"/>
    <mergeCell ref="A27:J27"/>
    <mergeCell ref="A24:AB24"/>
    <mergeCell ref="H19:I19"/>
    <mergeCell ref="A26:AB26"/>
    <mergeCell ref="K27:S27"/>
    <mergeCell ref="Y30:Z30"/>
    <mergeCell ref="Y31:Z31"/>
    <mergeCell ref="E20:F20"/>
    <mergeCell ref="K20:AB20"/>
    <mergeCell ref="AA44:AB44"/>
    <mergeCell ref="I45:AB45"/>
    <mergeCell ref="C32:J32"/>
    <mergeCell ref="I44:J44"/>
    <mergeCell ref="L44:M44"/>
    <mergeCell ref="O44:P44"/>
    <mergeCell ref="Q44:T44"/>
    <mergeCell ref="U44:V44"/>
    <mergeCell ref="X44:Y44"/>
    <mergeCell ref="A43:D45"/>
    <mergeCell ref="E43:H43"/>
    <mergeCell ref="E44:H44"/>
    <mergeCell ref="E45:H45"/>
    <mergeCell ref="M43:AB43"/>
    <mergeCell ref="Y32:Z32"/>
    <mergeCell ref="V30:X30"/>
    <mergeCell ref="V31:X31"/>
    <mergeCell ref="V32:X32"/>
    <mergeCell ref="AA30:AB30"/>
    <mergeCell ref="A36:AB41"/>
    <mergeCell ref="J43:L43"/>
    <mergeCell ref="M32:S32"/>
    <mergeCell ref="AA31:AB31"/>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E8:J8"/>
    <mergeCell ref="Q6:T6"/>
    <mergeCell ref="Q7:T8"/>
    <mergeCell ref="T27:AB27"/>
    <mergeCell ref="M31:S31"/>
    <mergeCell ref="C30:J30"/>
    <mergeCell ref="C31:J31"/>
    <mergeCell ref="K29:AB29"/>
    <mergeCell ref="A29:J29"/>
    <mergeCell ref="M30:S30"/>
    <mergeCell ref="AB9:AB10"/>
    <mergeCell ref="A13:D21"/>
    <mergeCell ref="Z9:AA10"/>
    <mergeCell ref="Z11:AA11"/>
    <mergeCell ref="U9:X10"/>
    <mergeCell ref="Y9:Y10"/>
    <mergeCell ref="H16:I16"/>
    <mergeCell ref="H17:I17"/>
    <mergeCell ref="E14:F14"/>
    <mergeCell ref="K13:T13"/>
    <mergeCell ref="Y7:AB8"/>
    <mergeCell ref="A6:D6"/>
    <mergeCell ref="A7:D8"/>
    <mergeCell ref="A30:B30"/>
    <mergeCell ref="E16:F16"/>
    <mergeCell ref="E17:F17"/>
    <mergeCell ref="E18:F18"/>
    <mergeCell ref="U11:V11"/>
    <mergeCell ref="W11:Y11"/>
    <mergeCell ref="A12:B12"/>
    <mergeCell ref="E13:F13"/>
    <mergeCell ref="H13:I13"/>
    <mergeCell ref="H14:I14"/>
    <mergeCell ref="H15:I15"/>
    <mergeCell ref="K15:AB15"/>
    <mergeCell ref="K16:AB16"/>
    <mergeCell ref="K17:AB17"/>
    <mergeCell ref="AA13:AB13"/>
    <mergeCell ref="U13:Z13"/>
    <mergeCell ref="K14:AB14"/>
    <mergeCell ref="E15:F15"/>
    <mergeCell ref="H18:I18"/>
    <mergeCell ref="K18:AB18"/>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E6:J6"/>
    <mergeCell ref="E7:J7"/>
  </mergeCells>
  <phoneticPr fontId="1"/>
  <conditionalFormatting sqref="E6:P6 U6:X6 Z9:AA10">
    <cfRule type="containsBlanks" dxfId="284" priority="85">
      <formula>LEN(TRIM(E6))=0</formula>
    </cfRule>
  </conditionalFormatting>
  <conditionalFormatting sqref="K13:T13 K14:AB19 E13:F20 H13:I20 K20">
    <cfRule type="containsBlanks" dxfId="283" priority="83">
      <formula>LEN(TRIM(E13))=0</formula>
    </cfRule>
  </conditionalFormatting>
  <conditionalFormatting sqref="A24:AB24 A27:J27">
    <cfRule type="containsBlanks" dxfId="282" priority="86">
      <formula>LEN(TRIM(A24))=0</formula>
    </cfRule>
  </conditionalFormatting>
  <conditionalFormatting sqref="A36:AB36">
    <cfRule type="containsBlanks" dxfId="281" priority="81">
      <formula>LEN(TRIM(A36))=0</formula>
    </cfRule>
  </conditionalFormatting>
  <conditionalFormatting sqref="I48:J48 M47:AB47 L48:M48 O48:P48">
    <cfRule type="containsBlanks" dxfId="280" priority="80">
      <formula>LEN(TRIM(I47))=0</formula>
    </cfRule>
  </conditionalFormatting>
  <conditionalFormatting sqref="I46:P46 U46:AB46">
    <cfRule type="containsBlanks" dxfId="279" priority="78">
      <formula>LEN(TRIM(I46))=0</formula>
    </cfRule>
  </conditionalFormatting>
  <conditionalFormatting sqref="J43:AB43 I44:J44 L44:M44 O44:P44 U44:V44 X44:Y44 AA44:AB44 I45:AB45">
    <cfRule type="containsBlanks" dxfId="278" priority="76">
      <formula>LEN(TRIM(I43))=0</formula>
    </cfRule>
  </conditionalFormatting>
  <conditionalFormatting sqref="V2 X2 Z2">
    <cfRule type="containsBlanks" dxfId="277" priority="75">
      <formula>LEN(TRIM(V2))=0</formula>
    </cfRule>
  </conditionalFormatting>
  <conditionalFormatting sqref="T27:AB27">
    <cfRule type="notContainsBlanks" dxfId="276" priority="74">
      <formula>LEN(TRIM(T27))&gt;0</formula>
    </cfRule>
    <cfRule type="expression" dxfId="275" priority="87">
      <formula>$K27="②③の場合：給貸区分を回答ください→"</formula>
    </cfRule>
  </conditionalFormatting>
  <conditionalFormatting sqref="U13:Z13">
    <cfRule type="containsBlanks" dxfId="274" priority="72">
      <formula>LEN(TRIM(U13))=0</formula>
    </cfRule>
  </conditionalFormatting>
  <conditionalFormatting sqref="U11:V11">
    <cfRule type="notContainsBlanks" dxfId="273" priority="20" stopIfTrue="1">
      <formula>LEN(TRIM(U11))&gt;0</formula>
    </cfRule>
    <cfRule type="expression" dxfId="272" priority="90">
      <formula>$Q$11="休学歴の有無（回答→）"</formula>
    </cfRule>
  </conditionalFormatting>
  <conditionalFormatting sqref="E10:P11">
    <cfRule type="containsBlanks" dxfId="271" priority="69">
      <formula>LEN(TRIM(E10))=0</formula>
    </cfRule>
  </conditionalFormatting>
  <conditionalFormatting sqref="A29:J29">
    <cfRule type="containsBlanks" dxfId="270" priority="68">
      <formula>LEN(TRIM(A29))=0</formula>
    </cfRule>
  </conditionalFormatting>
  <conditionalFormatting sqref="Z11:AA11">
    <cfRule type="notContainsBlanks" priority="32" stopIfTrue="1">
      <formula>LEN(TRIM(Z11))&gt;0</formula>
    </cfRule>
    <cfRule type="expression" dxfId="269" priority="62">
      <formula>$U11="あり"</formula>
    </cfRule>
  </conditionalFormatting>
  <conditionalFormatting sqref="E8:J8">
    <cfRule type="expression" dxfId="268" priority="28" stopIfTrue="1">
      <formula>$E$5="他大学・高専等学生"</formula>
    </cfRule>
    <cfRule type="expression" dxfId="267" priority="30" stopIfTrue="1">
      <formula>$E$5="その他"</formula>
    </cfRule>
    <cfRule type="containsBlanks" dxfId="266" priority="59">
      <formula>LEN(TRIM(E8))=0</formula>
    </cfRule>
  </conditionalFormatting>
  <conditionalFormatting sqref="U7:X8">
    <cfRule type="containsBlanks" dxfId="265" priority="58">
      <formula>LEN(TRIM(U7))=0</formula>
    </cfRule>
  </conditionalFormatting>
  <conditionalFormatting sqref="U9:X10">
    <cfRule type="containsBlanks" dxfId="264" priority="56">
      <formula>LEN(TRIM(U9))=0</formula>
    </cfRule>
  </conditionalFormatting>
  <conditionalFormatting sqref="Y7:AB8">
    <cfRule type="containsText" dxfId="263" priority="33" operator="containsText" text="自動表示">
      <formula>NOT(ISERROR(SEARCH("自動表示",Y7)))</formula>
    </cfRule>
  </conditionalFormatting>
  <conditionalFormatting sqref="E5:J5">
    <cfRule type="containsBlanks" dxfId="262" priority="31">
      <formula>LEN(TRIM(E5))=0</formula>
    </cfRule>
  </conditionalFormatting>
  <conditionalFormatting sqref="W11:Y11">
    <cfRule type="containsText" dxfId="261" priority="29" operator="containsText" text="通算休学月数">
      <formula>NOT(ISERROR(SEARCH("通算休学月数",W11)))</formula>
    </cfRule>
  </conditionalFormatting>
  <conditionalFormatting sqref="K27:S27">
    <cfRule type="containsText" dxfId="260" priority="27" operator="containsText" text="回答ください">
      <formula>NOT(ISERROR(SEARCH("回答ください",K27)))</formula>
    </cfRule>
  </conditionalFormatting>
  <conditionalFormatting sqref="K29:AB29">
    <cfRule type="containsText" dxfId="259" priority="26" operator="containsText" text="回答ください">
      <formula>NOT(ISERROR(SEARCH("回答ください",K29)))</formula>
    </cfRule>
  </conditionalFormatting>
  <conditionalFormatting sqref="Q11:T11">
    <cfRule type="containsText" dxfId="258" priority="21" operator="containsText" text="休学歴の有無">
      <formula>NOT(ISERROR(SEARCH("休学歴の有無",Q11)))</formula>
    </cfRule>
    <cfRule type="containsBlanks" dxfId="257" priority="88">
      <formula>LEN(TRIM(Q11))=0</formula>
    </cfRule>
  </conditionalFormatting>
  <conditionalFormatting sqref="AB11">
    <cfRule type="notContainsBlanks" dxfId="256" priority="19">
      <formula>LEN(TRIM(AB11))&gt;0</formula>
    </cfRule>
  </conditionalFormatting>
  <conditionalFormatting sqref="J47:L47">
    <cfRule type="containsBlanks" dxfId="255" priority="16">
      <formula>LEN(TRIM(J47))=0</formula>
    </cfRule>
  </conditionalFormatting>
  <conditionalFormatting sqref="A30:AB32">
    <cfRule type="expression" dxfId="254" priority="2">
      <formula>$A$29="①受給しておらず、申請予定もない"</formula>
    </cfRule>
  </conditionalFormatting>
  <conditionalFormatting sqref="V30:X32 C30:J32 AA30:AB32">
    <cfRule type="notContainsBlanks" dxfId="253" priority="95">
      <formula>LEN(TRIM(C30))&gt;0</formula>
    </cfRule>
  </conditionalFormatting>
  <conditionalFormatting sqref="M30:S32">
    <cfRule type="notContainsBlanks" dxfId="252" priority="5">
      <formula>LEN(TRIM(M30))&gt;0</formula>
    </cfRule>
    <cfRule type="notContainsBlanks" dxfId="251" priority="91">
      <formula>LEN(TRIM(M30))&gt;0</formula>
    </cfRule>
  </conditionalFormatting>
  <conditionalFormatting sqref="A30:B32 K30:L32 T30:U32 Y30:Z32">
    <cfRule type="expression" dxfId="250" priority="4">
      <formula>$A$29="②受給中・申請中・申請予定"</formula>
    </cfRule>
  </conditionalFormatting>
  <conditionalFormatting sqref="O21:AB21">
    <cfRule type="containsBlanks" dxfId="249" priority="96">
      <formula>LEN(TRIM(O21))=0</formula>
    </cfRule>
  </conditionalFormatting>
  <dataValidations xWindow="1319" yWindow="849" count="29">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30:V32"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4:AB44 U44:V44 I48:J48 X44:Y44 H13:I20"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30:J32"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E20 F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他の奨学金の状況" prompt="申請・受給の状況を選択してください。_x000a__x000a_なお、民間財団や地方公共団体の奨学金だけでなく、学振特別研究員、次世代、リーディングプログラム等、大学の各種資金による助成を受けている場合も記入してください。" sqref="A29:J29"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3:L43 J47:L47" xr:uid="{04BCB14C-721F-4562-90BB-FFB48F6B43A8}"/>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3:F33"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4:AB24"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7:J27"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7:AB27"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5:AB45" xr:uid="{8BAB8E57-2C86-4A7F-9E3D-776E5BB921C8}"/>
    <dataValidation imeMode="halfAlpha" allowBlank="1" showInputMessage="1" showErrorMessage="1" promptTitle="自宅電話番号" prompt="固定電話がない場合は、記入不要。" sqref="I44:J44 L44:M44 O44:P44"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P14:R19 O14:O19 S14:AB19 K14:K20 L14:N19" xr:uid="{A455BA07-C9D1-44DE-86F7-6CC704D50401}"/>
    <dataValidation allowBlank="1" showErrorMessage="1" promptTitle="併給可否" prompt="その奨学金が、ほかの奨学金との併給を可能としているかどうかを回答してください。_x000a_当該奨学金の要項等を確認の上、正確な回答をお願いします。" sqref="Y30:Z32" xr:uid="{0B455C32-7C51-40BD-A126-0F17FD50DF93}"/>
    <dataValidation type="list" allowBlank="1" showInputMessage="1" showErrorMessage="1" promptTitle="併給可否" prompt="その奨学金が、ほかの奨学金との併給を可能としているかどうかを回答してください。_x000a_当該奨学金の要項等を確認の上、正確な回答をお願いします。_x000a__x000a_・可　　　＝　制限なく併給可。_x000a_・制限有＝　奨学金の種類等によっては併給可。_x000a_・不可　 ＝　一律に併給不可。" sqref="AA30:AB32" xr:uid="{F1FFBB16-2CB3-497B-9634-5A34BC3D1548}">
      <formula1>"可,制限有,不可"</formula1>
    </dataValidation>
    <dataValidation type="list"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O21:AB21" xr:uid="{360D8E90-F145-4686-9747-89D5300FDABA}">
      <formula1>"無,有：高校（高専）,有：学部,有：大学院,有：高校（高専）・学部の両方,有：高校（高専）・学部・大学院のすべて"</formula1>
    </dataValidation>
    <dataValidation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E21:N21" xr:uid="{C2C3F349-90D9-4A5D-8C27-50C4547B6966}"/>
  </dataValidations>
  <printOptions horizontalCentered="1" verticalCentered="1"/>
  <pageMargins left="0.23622047244094491" right="0.23622047244094491" top="0.35433070866141736" bottom="0.35433070866141736"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xWindow="1319" yWindow="849"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Q61"/>
  <sheetViews>
    <sheetView showGridLines="0" tabSelected="1" zoomScale="106" zoomScaleNormal="130" zoomScaleSheetLayoutView="100" workbookViewId="0">
      <selection sqref="A1:B1"/>
    </sheetView>
  </sheetViews>
  <sheetFormatPr defaultColWidth="4" defaultRowHeight="21" customHeight="1" x14ac:dyDescent="0.15"/>
  <cols>
    <col min="1" max="8" width="4" style="3"/>
    <col min="9" max="9" width="4.5" style="3" bestFit="1" customWidth="1"/>
    <col min="10" max="10" width="10.625" style="3" customWidth="1"/>
    <col min="11" max="32" width="4" style="3"/>
    <col min="33" max="33" width="8.625" style="9" customWidth="1"/>
    <col min="34" max="34" width="11.875" style="152" customWidth="1"/>
    <col min="35" max="35" width="4" style="3"/>
    <col min="36" max="36" width="8.375" style="3" bestFit="1" customWidth="1"/>
    <col min="37" max="16384" width="4" style="3"/>
  </cols>
  <sheetData>
    <row r="1" spans="1:43" ht="21" customHeight="1" thickBot="1" x14ac:dyDescent="0.2">
      <c r="A1" s="194" t="s">
        <v>209</v>
      </c>
      <c r="B1" s="195"/>
      <c r="C1" s="196" t="s">
        <v>210</v>
      </c>
      <c r="D1" s="197"/>
      <c r="E1" s="198" t="s">
        <v>211</v>
      </c>
      <c r="F1" s="199"/>
      <c r="G1" s="473"/>
      <c r="H1" s="474"/>
      <c r="Z1" s="5"/>
      <c r="AE1" s="5" t="s">
        <v>7</v>
      </c>
      <c r="AF1" s="5"/>
    </row>
    <row r="2" spans="1:43" ht="27" customHeight="1" thickBot="1" x14ac:dyDescent="0.2">
      <c r="A2" s="408" t="s">
        <v>374</v>
      </c>
      <c r="B2" s="409"/>
      <c r="C2" s="409"/>
      <c r="D2" s="409"/>
      <c r="E2" s="409"/>
      <c r="F2" s="409"/>
      <c r="G2" s="409"/>
      <c r="H2" s="409"/>
      <c r="I2" s="409"/>
      <c r="J2" s="409"/>
      <c r="K2" s="409"/>
      <c r="L2" s="409"/>
      <c r="M2" s="409"/>
      <c r="N2" s="409"/>
      <c r="O2" s="409"/>
      <c r="P2" s="409"/>
      <c r="Q2" s="409"/>
      <c r="R2" s="409"/>
      <c r="S2" s="409"/>
      <c r="T2" s="409"/>
      <c r="U2" s="409"/>
      <c r="V2" s="409"/>
      <c r="W2" s="409"/>
      <c r="X2" s="409"/>
      <c r="Y2" s="409"/>
      <c r="Z2" s="410"/>
      <c r="AA2" s="54"/>
      <c r="AB2" s="316" t="s">
        <v>359</v>
      </c>
      <c r="AC2" s="317"/>
      <c r="AD2" s="318"/>
      <c r="AE2" s="319"/>
      <c r="AF2" s="320"/>
    </row>
    <row r="3" spans="1:43" ht="27" customHeight="1" x14ac:dyDescent="0.15">
      <c r="A3" s="55" t="s">
        <v>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row>
    <row r="4" spans="1:43" ht="21" customHeight="1" thickBot="1" x14ac:dyDescent="0.2">
      <c r="Z4" s="7"/>
      <c r="AA4" s="57"/>
      <c r="AE4" s="58" t="s">
        <v>349</v>
      </c>
      <c r="AI4" s="152"/>
      <c r="AJ4" s="152"/>
    </row>
    <row r="5" spans="1:43" s="148" customFormat="1" ht="39.950000000000003" customHeight="1" thickBot="1" x14ac:dyDescent="0.2">
      <c r="A5" s="461" t="str">
        <f>様式１候補者登録願!A7</f>
        <v>記入不要</v>
      </c>
      <c r="B5" s="462"/>
      <c r="C5" s="462"/>
      <c r="D5" s="463" t="str">
        <f>IF(様式１候補者登録願!$E$8=0,"自動表示",様式１候補者登録願!$E$8)</f>
        <v>自動表示</v>
      </c>
      <c r="E5" s="464"/>
      <c r="F5" s="464"/>
      <c r="G5" s="464"/>
      <c r="H5" s="464"/>
      <c r="I5" s="465" t="s">
        <v>213</v>
      </c>
      <c r="J5" s="462"/>
      <c r="K5" s="462"/>
      <c r="L5" s="463" t="str">
        <f>IF(OR(様式１候補者登録願!$E$11="", 様式１候補者登録願!$K$11=""),"自動表示",様式１候補者登録願!$E$11&amp;"　"&amp;様式１候補者登録願!$K$11)</f>
        <v>自動表示</v>
      </c>
      <c r="M5" s="464"/>
      <c r="N5" s="464"/>
      <c r="O5" s="464"/>
      <c r="P5" s="464"/>
      <c r="Q5" s="464"/>
      <c r="R5" s="464"/>
      <c r="S5" s="470"/>
      <c r="T5" s="466" t="s">
        <v>214</v>
      </c>
      <c r="U5" s="467"/>
      <c r="V5" s="468"/>
      <c r="W5" s="469"/>
      <c r="X5" s="471"/>
      <c r="Y5" s="472"/>
      <c r="Z5" s="135" t="s">
        <v>265</v>
      </c>
      <c r="AA5" s="466" t="s">
        <v>327</v>
      </c>
      <c r="AB5" s="467"/>
      <c r="AC5" s="468"/>
      <c r="AD5" s="469"/>
      <c r="AE5" s="136">
        <f>COUNTA($D$45,$D$47,$D$49)+1</f>
        <v>1</v>
      </c>
      <c r="AF5" s="137" t="s">
        <v>265</v>
      </c>
      <c r="AG5" s="9"/>
      <c r="AH5" s="152"/>
      <c r="AI5" s="59"/>
      <c r="AJ5" s="60"/>
      <c r="AK5" s="60"/>
      <c r="AL5" s="60"/>
      <c r="AM5" s="61"/>
      <c r="AN5" s="61"/>
      <c r="AO5" s="61"/>
      <c r="AP5" s="61"/>
      <c r="AQ5" s="61"/>
    </row>
    <row r="6" spans="1:43" ht="21" customHeight="1" thickBot="1" x14ac:dyDescent="0.2">
      <c r="AI6" s="152"/>
      <c r="AJ6" s="3" t="str">
        <f>IF(COUNTIF($C$9:$C$43,"主")&gt;=2,"【要修正】設定できるのは１名のみです。修正してください。","")</f>
        <v/>
      </c>
    </row>
    <row r="7" spans="1:43" ht="21" customHeight="1" thickTop="1" thickBot="1" x14ac:dyDescent="0.2">
      <c r="A7" s="411" t="s">
        <v>373</v>
      </c>
      <c r="B7" s="412"/>
      <c r="C7" s="412"/>
      <c r="D7" s="412"/>
      <c r="E7" s="412"/>
      <c r="F7" s="412"/>
      <c r="G7" s="412"/>
      <c r="H7" s="412"/>
      <c r="I7" s="412"/>
      <c r="J7" s="412"/>
      <c r="K7" s="412"/>
      <c r="L7" s="412"/>
      <c r="M7" s="412"/>
      <c r="N7" s="412"/>
      <c r="O7" s="412"/>
      <c r="P7" s="413"/>
      <c r="Q7" s="414" t="s">
        <v>384</v>
      </c>
      <c r="R7" s="415"/>
      <c r="S7" s="415"/>
      <c r="T7" s="415"/>
      <c r="U7" s="415"/>
      <c r="V7" s="415"/>
      <c r="W7" s="415"/>
      <c r="X7" s="415"/>
      <c r="Y7" s="415"/>
      <c r="Z7" s="415"/>
      <c r="AA7" s="415"/>
      <c r="AB7" s="415"/>
      <c r="AC7" s="415"/>
      <c r="AD7" s="415"/>
      <c r="AE7" s="415"/>
      <c r="AF7" s="416"/>
      <c r="AI7" s="152"/>
    </row>
    <row r="8" spans="1:43" s="152" customFormat="1" ht="54" customHeight="1" thickBot="1" x14ac:dyDescent="0.2">
      <c r="A8" s="475" t="s">
        <v>324</v>
      </c>
      <c r="B8" s="633" t="s">
        <v>12</v>
      </c>
      <c r="C8" s="634"/>
      <c r="D8" s="477" t="s">
        <v>197</v>
      </c>
      <c r="E8" s="478"/>
      <c r="F8" s="478"/>
      <c r="G8" s="478"/>
      <c r="H8" s="478"/>
      <c r="I8" s="479"/>
      <c r="J8" s="139" t="s">
        <v>365</v>
      </c>
      <c r="K8" s="480" t="s">
        <v>212</v>
      </c>
      <c r="L8" s="481"/>
      <c r="M8" s="481"/>
      <c r="N8" s="481"/>
      <c r="O8" s="481"/>
      <c r="P8" s="482"/>
      <c r="Q8" s="483" t="s">
        <v>322</v>
      </c>
      <c r="R8" s="484"/>
      <c r="S8" s="484"/>
      <c r="T8" s="485"/>
      <c r="U8" s="486" t="s">
        <v>9</v>
      </c>
      <c r="V8" s="487"/>
      <c r="W8" s="484"/>
      <c r="X8" s="485"/>
      <c r="Y8" s="488" t="s">
        <v>11</v>
      </c>
      <c r="Z8" s="489"/>
      <c r="AA8" s="484"/>
      <c r="AB8" s="485"/>
      <c r="AC8" s="484" t="s">
        <v>226</v>
      </c>
      <c r="AD8" s="484"/>
      <c r="AE8" s="484"/>
      <c r="AF8" s="490"/>
      <c r="AG8" s="9"/>
    </row>
    <row r="9" spans="1:43" s="152" customFormat="1" ht="24.95" customHeight="1" x14ac:dyDescent="0.15">
      <c r="A9" s="476"/>
      <c r="B9" s="635" t="str">
        <f>IF(OR(I15="生別",I15="死別"),"父（詳細記入不要）","父")</f>
        <v>父</v>
      </c>
      <c r="C9" s="636"/>
      <c r="D9" s="506"/>
      <c r="E9" s="507"/>
      <c r="F9" s="507"/>
      <c r="G9" s="507"/>
      <c r="H9" s="507"/>
      <c r="I9" s="508"/>
      <c r="J9" s="516"/>
      <c r="K9" s="506"/>
      <c r="L9" s="520"/>
      <c r="M9" s="520"/>
      <c r="N9" s="520"/>
      <c r="O9" s="520"/>
      <c r="P9" s="521"/>
      <c r="Q9" s="528" t="s">
        <v>215</v>
      </c>
      <c r="R9" s="529"/>
      <c r="S9" s="440" t="str">
        <f>IF(AND($AH$9=99,$AH16=99,$AH$23=99,$AH$30=99,$AH$37=99),"－",IF($AH$9=1,"主",IF($AH$9=2,"従","－")))</f>
        <v>－</v>
      </c>
      <c r="T9" s="441"/>
      <c r="U9" s="457"/>
      <c r="V9" s="457"/>
      <c r="W9" s="457"/>
      <c r="X9" s="457"/>
      <c r="Y9" s="448">
        <f>IF(S9="－",0,IF(S9="主",IF((U9+U10)="","自動表示",ROUND(IF((U9+U10)&lt;268,(U9+U10),IF((U9+U10)&lt;=400,(U9+U10)*0.2+214,IF(AND((U9+U10)&gt;400,(U9+U10)&lt;=781),(U9+U10)*0.3+174,408))),0)),IF((U9+U10)="","自動表示",ROUND(IF((U9+U10)&lt;=65,(U9+U10),IF(AND((U9+U10)&gt;65,(U9+U10)&lt;=180,(U9+U10)*0.4&lt;65),65,IF(AND((U9+U10)&gt;65,(U9+U10)&lt;=180),(U9+U10)*0.4,IF(AND((U9+U10)&gt;180,(U9+U10)&lt;=360),(U9+U10)*0.3+18,IF(AND((U9+U10)&gt;360,(U9+U10)&lt;=660),(U9+U10)*0.2+54,IF(AND((U9+U10)&gt;660,(U9+U10)&lt;=1000),(U9+U10)*0.1+120,IF(AND((U9+U10)&gt;1000,(U9+U10)&lt;=1500),(U9+U10)*0.05+170,245))))))),0))))</f>
        <v>0</v>
      </c>
      <c r="Z9" s="449"/>
      <c r="AA9" s="449"/>
      <c r="AB9" s="494"/>
      <c r="AC9" s="448">
        <f>IFERROR(IF(S9="－",0,IF(Y9="自動表示","自動表示",(U9+U10)-Y9)),"")</f>
        <v>0</v>
      </c>
      <c r="AD9" s="449"/>
      <c r="AE9" s="449"/>
      <c r="AF9" s="450"/>
      <c r="AG9" s="451">
        <f>$U$9+$U$10</f>
        <v>0</v>
      </c>
      <c r="AH9" s="234">
        <f>IF(AG9=0,99,RANK(AG9,($AG$9,$AG$16,$AG$23,$AG$30,$AG$37),0))</f>
        <v>99</v>
      </c>
      <c r="AJ9" s="59"/>
    </row>
    <row r="10" spans="1:43" s="152" customFormat="1" ht="24.95" customHeight="1" x14ac:dyDescent="0.15">
      <c r="A10" s="476"/>
      <c r="B10" s="637"/>
      <c r="C10" s="638"/>
      <c r="D10" s="509"/>
      <c r="E10" s="510"/>
      <c r="F10" s="510"/>
      <c r="G10" s="510"/>
      <c r="H10" s="510"/>
      <c r="I10" s="511"/>
      <c r="J10" s="517"/>
      <c r="K10" s="509"/>
      <c r="L10" s="522"/>
      <c r="M10" s="522"/>
      <c r="N10" s="522"/>
      <c r="O10" s="522"/>
      <c r="P10" s="523"/>
      <c r="Q10" s="438" t="s">
        <v>348</v>
      </c>
      <c r="R10" s="439"/>
      <c r="S10" s="442"/>
      <c r="T10" s="443"/>
      <c r="U10" s="437"/>
      <c r="V10" s="437"/>
      <c r="W10" s="437"/>
      <c r="X10" s="437"/>
      <c r="Y10" s="432"/>
      <c r="Z10" s="433"/>
      <c r="AA10" s="433"/>
      <c r="AB10" s="434"/>
      <c r="AC10" s="432"/>
      <c r="AD10" s="433"/>
      <c r="AE10" s="433"/>
      <c r="AF10" s="436"/>
      <c r="AG10" s="452"/>
      <c r="AH10" s="410"/>
      <c r="AJ10" s="59"/>
    </row>
    <row r="11" spans="1:43" s="152" customFormat="1" ht="24.95" customHeight="1" thickBot="1" x14ac:dyDescent="0.2">
      <c r="A11" s="476"/>
      <c r="B11" s="637"/>
      <c r="C11" s="638"/>
      <c r="D11" s="509"/>
      <c r="E11" s="510"/>
      <c r="F11" s="510"/>
      <c r="G11" s="510"/>
      <c r="H11" s="510"/>
      <c r="I11" s="511"/>
      <c r="J11" s="517"/>
      <c r="K11" s="509"/>
      <c r="L11" s="522"/>
      <c r="M11" s="522"/>
      <c r="N11" s="522"/>
      <c r="O11" s="522"/>
      <c r="P11" s="523"/>
      <c r="Q11" s="421" t="s">
        <v>353</v>
      </c>
      <c r="R11" s="422"/>
      <c r="S11" s="422"/>
      <c r="T11" s="423"/>
      <c r="U11" s="417">
        <f>AG9</f>
        <v>0</v>
      </c>
      <c r="V11" s="418"/>
      <c r="W11" s="418"/>
      <c r="X11" s="419"/>
      <c r="Y11" s="417">
        <f>Y9</f>
        <v>0</v>
      </c>
      <c r="Z11" s="418"/>
      <c r="AA11" s="418"/>
      <c r="AB11" s="419"/>
      <c r="AC11" s="417">
        <f>AC9</f>
        <v>0</v>
      </c>
      <c r="AD11" s="418"/>
      <c r="AE11" s="418"/>
      <c r="AF11" s="420"/>
      <c r="AG11" s="179"/>
      <c r="AH11" s="180"/>
      <c r="AJ11" s="59"/>
    </row>
    <row r="12" spans="1:43" s="152" customFormat="1" ht="24.95" customHeight="1" x14ac:dyDescent="0.15">
      <c r="A12" s="476"/>
      <c r="B12" s="637"/>
      <c r="C12" s="638"/>
      <c r="D12" s="512"/>
      <c r="E12" s="510"/>
      <c r="F12" s="510"/>
      <c r="G12" s="510"/>
      <c r="H12" s="510"/>
      <c r="I12" s="511"/>
      <c r="J12" s="518"/>
      <c r="K12" s="524"/>
      <c r="L12" s="522"/>
      <c r="M12" s="522"/>
      <c r="N12" s="522"/>
      <c r="O12" s="522"/>
      <c r="P12" s="523"/>
      <c r="Q12" s="491" t="s">
        <v>350</v>
      </c>
      <c r="R12" s="532" t="s">
        <v>411</v>
      </c>
      <c r="S12" s="532"/>
      <c r="T12" s="533"/>
      <c r="U12" s="447"/>
      <c r="V12" s="447"/>
      <c r="W12" s="447"/>
      <c r="X12" s="447"/>
      <c r="Y12" s="453" t="str">
        <f>IF(OR(U:U="",AC:AC= ""),"自動表示",U:U-AC:AC)</f>
        <v>自動表示</v>
      </c>
      <c r="Z12" s="453"/>
      <c r="AA12" s="453"/>
      <c r="AB12" s="453"/>
      <c r="AC12" s="454"/>
      <c r="AD12" s="455"/>
      <c r="AE12" s="455"/>
      <c r="AF12" s="456"/>
      <c r="AG12" s="9"/>
    </row>
    <row r="13" spans="1:43" s="152" customFormat="1" ht="24.95" customHeight="1" x14ac:dyDescent="0.15">
      <c r="A13" s="476"/>
      <c r="B13" s="637"/>
      <c r="C13" s="638"/>
      <c r="D13" s="513"/>
      <c r="E13" s="511"/>
      <c r="F13" s="511"/>
      <c r="G13" s="511"/>
      <c r="H13" s="511"/>
      <c r="I13" s="511"/>
      <c r="J13" s="518"/>
      <c r="K13" s="524"/>
      <c r="L13" s="522"/>
      <c r="M13" s="522"/>
      <c r="N13" s="522"/>
      <c r="O13" s="522"/>
      <c r="P13" s="523"/>
      <c r="Q13" s="492"/>
      <c r="R13" s="532" t="s">
        <v>411</v>
      </c>
      <c r="S13" s="532"/>
      <c r="T13" s="533"/>
      <c r="U13" s="447"/>
      <c r="V13" s="447"/>
      <c r="W13" s="447"/>
      <c r="X13" s="447"/>
      <c r="Y13" s="453" t="str">
        <f>IF(OR(U:U="",AC:AC= ""),"自動表示",U:U-AC:AC)</f>
        <v>自動表示</v>
      </c>
      <c r="Z13" s="453"/>
      <c r="AA13" s="453"/>
      <c r="AB13" s="453"/>
      <c r="AC13" s="458"/>
      <c r="AD13" s="459"/>
      <c r="AE13" s="459"/>
      <c r="AF13" s="460"/>
      <c r="AG13" s="9"/>
      <c r="AJ13" s="59"/>
    </row>
    <row r="14" spans="1:43" s="152" customFormat="1" ht="24.95" customHeight="1" x14ac:dyDescent="0.15">
      <c r="A14" s="476"/>
      <c r="B14" s="637"/>
      <c r="C14" s="638"/>
      <c r="D14" s="514"/>
      <c r="E14" s="515"/>
      <c r="F14" s="515"/>
      <c r="G14" s="515"/>
      <c r="H14" s="515"/>
      <c r="I14" s="515"/>
      <c r="J14" s="519"/>
      <c r="K14" s="525"/>
      <c r="L14" s="526"/>
      <c r="M14" s="526"/>
      <c r="N14" s="526"/>
      <c r="O14" s="526"/>
      <c r="P14" s="527"/>
      <c r="Q14" s="492"/>
      <c r="R14" s="530" t="s">
        <v>411</v>
      </c>
      <c r="S14" s="530"/>
      <c r="T14" s="531"/>
      <c r="U14" s="437"/>
      <c r="V14" s="437"/>
      <c r="W14" s="437"/>
      <c r="X14" s="437"/>
      <c r="Y14" s="453" t="str">
        <f>IF(OR(U:U="",AC:AC= ""),"自動表示",U:U-AC:AC)</f>
        <v>自動表示</v>
      </c>
      <c r="Z14" s="453"/>
      <c r="AA14" s="453"/>
      <c r="AB14" s="453"/>
      <c r="AC14" s="458"/>
      <c r="AD14" s="459"/>
      <c r="AE14" s="459"/>
      <c r="AF14" s="460"/>
      <c r="AG14" s="9"/>
      <c r="AJ14" s="59"/>
    </row>
    <row r="15" spans="1:43" s="152" customFormat="1" ht="24.95" customHeight="1" thickBot="1" x14ac:dyDescent="0.2">
      <c r="A15" s="476"/>
      <c r="B15" s="639"/>
      <c r="C15" s="640"/>
      <c r="D15" s="495" t="s">
        <v>246</v>
      </c>
      <c r="E15" s="496"/>
      <c r="F15" s="496"/>
      <c r="G15" s="496"/>
      <c r="H15" s="496"/>
      <c r="I15" s="497"/>
      <c r="J15" s="498"/>
      <c r="K15" s="499" t="str">
        <f>IF($I$15="","","事由発生年月を回答→")</f>
        <v/>
      </c>
      <c r="L15" s="500"/>
      <c r="M15" s="500"/>
      <c r="N15" s="501"/>
      <c r="O15" s="501"/>
      <c r="P15" s="502"/>
      <c r="Q15" s="503" t="s">
        <v>354</v>
      </c>
      <c r="R15" s="504"/>
      <c r="S15" s="504"/>
      <c r="T15" s="505"/>
      <c r="U15" s="417">
        <f>$U$12+$U$13+$U$14</f>
        <v>0</v>
      </c>
      <c r="V15" s="493"/>
      <c r="W15" s="493"/>
      <c r="X15" s="493"/>
      <c r="Y15" s="444" t="str">
        <f>IFERROR(IF(AND($Y$12="自動表示",$Y$13="自動表示",$Y$14="自動表示"),"自動表示",IF($Y$12="自動表示",0,$Y$12)+IF($Y$13="自動表示",0,$Y$13))+IF($Y$14="自動表示",0,$Y$14),"自動表示")</f>
        <v>自動表示</v>
      </c>
      <c r="Z15" s="445"/>
      <c r="AA15" s="445"/>
      <c r="AB15" s="445"/>
      <c r="AC15" s="444">
        <f>IFERROR($AC$12+$AC$13+$AC$14,"自動表示")</f>
        <v>0</v>
      </c>
      <c r="AD15" s="445"/>
      <c r="AE15" s="445"/>
      <c r="AF15" s="446"/>
      <c r="AG15" s="9"/>
    </row>
    <row r="16" spans="1:43" s="152" customFormat="1" ht="24.95" customHeight="1" x14ac:dyDescent="0.15">
      <c r="A16" s="476"/>
      <c r="B16" s="635" t="str">
        <f>IF(OR(I22="生別",I22="死別"),"母（詳細記入不要）","母")</f>
        <v>母</v>
      </c>
      <c r="C16" s="636"/>
      <c r="D16" s="506"/>
      <c r="E16" s="507"/>
      <c r="F16" s="507"/>
      <c r="G16" s="507"/>
      <c r="H16" s="507"/>
      <c r="I16" s="508"/>
      <c r="J16" s="516"/>
      <c r="K16" s="534"/>
      <c r="L16" s="535"/>
      <c r="M16" s="535"/>
      <c r="N16" s="535"/>
      <c r="O16" s="535"/>
      <c r="P16" s="536"/>
      <c r="Q16" s="528" t="s">
        <v>215</v>
      </c>
      <c r="R16" s="529"/>
      <c r="S16" s="440" t="str">
        <f>IF(AND($AH$9=99,$AH16=99,$AH$23=99,$AH$30=99,$AH$37=99),"－",IF(AH16=1,"主",IF(AH16=2,"従","－")))</f>
        <v>－</v>
      </c>
      <c r="T16" s="441"/>
      <c r="U16" s="457"/>
      <c r="V16" s="457"/>
      <c r="W16" s="457"/>
      <c r="X16" s="457"/>
      <c r="Y16" s="429">
        <f>IF(S16="－",0,IF(S16="主",IF((U16+U17)="","自動表示",ROUND(IF((U16+U17)&lt;268,(U16+U17),IF((U16+U17)&lt;=400,(U16+U17)*0.2+214,IF(AND((U16+U17)&gt;400,(U16+U17)&lt;=781),(U16+U17)*0.3+174,408))),0)),IF((U16+U17)="","自動表示",ROUND(IF((U16+U17)&lt;=65,(U16+U17),IF(AND((U16+U17)&gt;65,(U16+U17)&lt;=180,(U16+U17)*0.4&lt;65),65,IF(AND((U16+U17)&gt;65,(U16+U17)&lt;=180),(U16+U17)*0.4,IF(AND((U16+U17)&gt;180,(U16+U17)&lt;=360),(U16+U17)*0.3+18,IF(AND((U16+U17)&gt;360,(U16+U17)&lt;=660),(U16+U17)*0.2+54,IF(AND((U16+U17)&gt;660,(U16+U17)&lt;=1000),(U16+U17)*0.1+120,IF(AND((U16+U17)&gt;1000,(U16+U17)&lt;=1500),(U16+U17)*0.05+170,245))))))),0))))</f>
        <v>0</v>
      </c>
      <c r="Z16" s="430"/>
      <c r="AA16" s="430"/>
      <c r="AB16" s="431"/>
      <c r="AC16" s="429">
        <f>IFERROR(IF(S16="－",0,IF(Y16="自動表示","自動表示",(U16+U17)-Y16)),"")</f>
        <v>0</v>
      </c>
      <c r="AD16" s="430"/>
      <c r="AE16" s="430"/>
      <c r="AF16" s="435"/>
      <c r="AG16" s="451">
        <f>$U$16+$U$17</f>
        <v>0</v>
      </c>
      <c r="AH16" s="234">
        <f>IF(AG16=0,99,RANK(AG16,($AG$9,$AG$16,$AG$23,$AG$30,$AG$37),0))</f>
        <v>99</v>
      </c>
    </row>
    <row r="17" spans="1:36" s="152" customFormat="1" ht="24.95" customHeight="1" x14ac:dyDescent="0.15">
      <c r="A17" s="476"/>
      <c r="B17" s="637"/>
      <c r="C17" s="638"/>
      <c r="D17" s="509"/>
      <c r="E17" s="510"/>
      <c r="F17" s="510"/>
      <c r="G17" s="510"/>
      <c r="H17" s="510"/>
      <c r="I17" s="511"/>
      <c r="J17" s="517"/>
      <c r="K17" s="537"/>
      <c r="L17" s="538"/>
      <c r="M17" s="538"/>
      <c r="N17" s="538"/>
      <c r="O17" s="538"/>
      <c r="P17" s="539"/>
      <c r="Q17" s="438" t="s">
        <v>348</v>
      </c>
      <c r="R17" s="439"/>
      <c r="S17" s="442"/>
      <c r="T17" s="443"/>
      <c r="U17" s="437"/>
      <c r="V17" s="437"/>
      <c r="W17" s="437"/>
      <c r="X17" s="437"/>
      <c r="Y17" s="432"/>
      <c r="Z17" s="433"/>
      <c r="AA17" s="433"/>
      <c r="AB17" s="434"/>
      <c r="AC17" s="432"/>
      <c r="AD17" s="433"/>
      <c r="AE17" s="433"/>
      <c r="AF17" s="436"/>
      <c r="AG17" s="452"/>
      <c r="AH17" s="410"/>
    </row>
    <row r="18" spans="1:36" s="152" customFormat="1" ht="24.95" customHeight="1" thickBot="1" x14ac:dyDescent="0.2">
      <c r="A18" s="476"/>
      <c r="B18" s="637"/>
      <c r="C18" s="638"/>
      <c r="D18" s="509"/>
      <c r="E18" s="510"/>
      <c r="F18" s="510"/>
      <c r="G18" s="510"/>
      <c r="H18" s="510"/>
      <c r="I18" s="511"/>
      <c r="J18" s="517"/>
      <c r="K18" s="537"/>
      <c r="L18" s="538"/>
      <c r="M18" s="538"/>
      <c r="N18" s="538"/>
      <c r="O18" s="538"/>
      <c r="P18" s="539"/>
      <c r="Q18" s="421" t="s">
        <v>353</v>
      </c>
      <c r="R18" s="422"/>
      <c r="S18" s="422"/>
      <c r="T18" s="423"/>
      <c r="U18" s="424">
        <f>AG16</f>
        <v>0</v>
      </c>
      <c r="V18" s="425"/>
      <c r="W18" s="425"/>
      <c r="X18" s="426"/>
      <c r="Y18" s="417">
        <f>Y16</f>
        <v>0</v>
      </c>
      <c r="Z18" s="427"/>
      <c r="AA18" s="427"/>
      <c r="AB18" s="428"/>
      <c r="AC18" s="417">
        <f>AC16</f>
        <v>0</v>
      </c>
      <c r="AD18" s="418"/>
      <c r="AE18" s="418"/>
      <c r="AF18" s="420"/>
      <c r="AG18" s="179"/>
      <c r="AH18" s="180"/>
      <c r="AJ18" s="59"/>
    </row>
    <row r="19" spans="1:36" s="152" customFormat="1" ht="24.75" customHeight="1" x14ac:dyDescent="0.15">
      <c r="A19" s="476"/>
      <c r="B19" s="637"/>
      <c r="C19" s="638"/>
      <c r="D19" s="512"/>
      <c r="E19" s="510"/>
      <c r="F19" s="510"/>
      <c r="G19" s="510"/>
      <c r="H19" s="510"/>
      <c r="I19" s="511"/>
      <c r="J19" s="518"/>
      <c r="K19" s="540"/>
      <c r="L19" s="538"/>
      <c r="M19" s="538"/>
      <c r="N19" s="538"/>
      <c r="O19" s="538"/>
      <c r="P19" s="539"/>
      <c r="Q19" s="491" t="s">
        <v>350</v>
      </c>
      <c r="R19" s="532" t="s">
        <v>411</v>
      </c>
      <c r="S19" s="532"/>
      <c r="T19" s="533"/>
      <c r="U19" s="447"/>
      <c r="V19" s="447"/>
      <c r="W19" s="447"/>
      <c r="X19" s="447"/>
      <c r="Y19" s="453" t="str">
        <f>IF(OR(U:U="",AC:AC= ""),"自動表示",U:U-AC:AC)</f>
        <v>自動表示</v>
      </c>
      <c r="Z19" s="453"/>
      <c r="AA19" s="453"/>
      <c r="AB19" s="453"/>
      <c r="AC19" s="454"/>
      <c r="AD19" s="455"/>
      <c r="AE19" s="455"/>
      <c r="AF19" s="456"/>
      <c r="AG19" s="9"/>
    </row>
    <row r="20" spans="1:36" s="152" customFormat="1" ht="24.95" customHeight="1" x14ac:dyDescent="0.15">
      <c r="A20" s="476"/>
      <c r="B20" s="637"/>
      <c r="C20" s="638"/>
      <c r="D20" s="513"/>
      <c r="E20" s="511"/>
      <c r="F20" s="511"/>
      <c r="G20" s="511"/>
      <c r="H20" s="511"/>
      <c r="I20" s="511"/>
      <c r="J20" s="518"/>
      <c r="K20" s="540"/>
      <c r="L20" s="538"/>
      <c r="M20" s="538"/>
      <c r="N20" s="538"/>
      <c r="O20" s="538"/>
      <c r="P20" s="539"/>
      <c r="Q20" s="492"/>
      <c r="R20" s="532" t="s">
        <v>411</v>
      </c>
      <c r="S20" s="532"/>
      <c r="T20" s="533"/>
      <c r="U20" s="447"/>
      <c r="V20" s="447"/>
      <c r="W20" s="447"/>
      <c r="X20" s="447"/>
      <c r="Y20" s="453" t="str">
        <f>IF(OR(U:U="",AC:AC= ""),"自動表示",U:U-AC:AC)</f>
        <v>自動表示</v>
      </c>
      <c r="Z20" s="453"/>
      <c r="AA20" s="453"/>
      <c r="AB20" s="453"/>
      <c r="AC20" s="458"/>
      <c r="AD20" s="459"/>
      <c r="AE20" s="459"/>
      <c r="AF20" s="460"/>
      <c r="AG20" s="9"/>
    </row>
    <row r="21" spans="1:36" s="152" customFormat="1" ht="24.95" customHeight="1" x14ac:dyDescent="0.15">
      <c r="A21" s="476"/>
      <c r="B21" s="637"/>
      <c r="C21" s="638"/>
      <c r="D21" s="514"/>
      <c r="E21" s="515"/>
      <c r="F21" s="515"/>
      <c r="G21" s="515"/>
      <c r="H21" s="515"/>
      <c r="I21" s="515"/>
      <c r="J21" s="519"/>
      <c r="K21" s="541"/>
      <c r="L21" s="542"/>
      <c r="M21" s="542"/>
      <c r="N21" s="542"/>
      <c r="O21" s="542"/>
      <c r="P21" s="543"/>
      <c r="Q21" s="492"/>
      <c r="R21" s="530" t="s">
        <v>410</v>
      </c>
      <c r="S21" s="530"/>
      <c r="T21" s="531"/>
      <c r="U21" s="437"/>
      <c r="V21" s="437"/>
      <c r="W21" s="437"/>
      <c r="X21" s="437"/>
      <c r="Y21" s="453" t="str">
        <f>IF(OR(U:U="",AC:AC= ""),"自動表示",U:U-AC:AC)</f>
        <v>自動表示</v>
      </c>
      <c r="Z21" s="453"/>
      <c r="AA21" s="453"/>
      <c r="AB21" s="453"/>
      <c r="AC21" s="458"/>
      <c r="AD21" s="459"/>
      <c r="AE21" s="459"/>
      <c r="AF21" s="460"/>
      <c r="AG21" s="9"/>
    </row>
    <row r="22" spans="1:36" s="152" customFormat="1" ht="24.95" customHeight="1" thickBot="1" x14ac:dyDescent="0.2">
      <c r="A22" s="476"/>
      <c r="B22" s="639"/>
      <c r="C22" s="640"/>
      <c r="D22" s="495" t="s">
        <v>246</v>
      </c>
      <c r="E22" s="496"/>
      <c r="F22" s="496"/>
      <c r="G22" s="496"/>
      <c r="H22" s="496"/>
      <c r="I22" s="497"/>
      <c r="J22" s="498"/>
      <c r="K22" s="499" t="str">
        <f>IF($I$22="","","事由発生年月を回答→")</f>
        <v/>
      </c>
      <c r="L22" s="500"/>
      <c r="M22" s="500"/>
      <c r="N22" s="501"/>
      <c r="O22" s="501"/>
      <c r="P22" s="502"/>
      <c r="Q22" s="503" t="s">
        <v>354</v>
      </c>
      <c r="R22" s="504"/>
      <c r="S22" s="504"/>
      <c r="T22" s="505"/>
      <c r="U22" s="444">
        <f>$U$19+$U$20+$U$21</f>
        <v>0</v>
      </c>
      <c r="V22" s="445"/>
      <c r="W22" s="445"/>
      <c r="X22" s="445"/>
      <c r="Y22" s="444" t="str">
        <f>IFERROR(IF(AND($Y$19="自動表示",$Y$20="自動表示",$Y$21="自動表示"),"自動表示",IF($Y$19="自動表示",0,$Y$19)+IF($Y$20="自動表示",0,$Y$20))+IF($Y$21="自動表示",0,$Y$21),"自動表示")</f>
        <v>自動表示</v>
      </c>
      <c r="Z22" s="445"/>
      <c r="AA22" s="445"/>
      <c r="AB22" s="445"/>
      <c r="AC22" s="444">
        <f>IFERROR($AC$19+$AC$20+$AC$21,"自動表示")</f>
        <v>0</v>
      </c>
      <c r="AD22" s="445"/>
      <c r="AE22" s="445"/>
      <c r="AF22" s="446"/>
      <c r="AG22" s="9"/>
    </row>
    <row r="23" spans="1:36" s="152" customFormat="1" ht="24.95" customHeight="1" x14ac:dyDescent="0.15">
      <c r="A23" s="476"/>
      <c r="B23" s="641"/>
      <c r="C23" s="574"/>
      <c r="D23" s="506"/>
      <c r="E23" s="507"/>
      <c r="F23" s="507"/>
      <c r="G23" s="507"/>
      <c r="H23" s="507"/>
      <c r="I23" s="548"/>
      <c r="J23" s="516"/>
      <c r="K23" s="534"/>
      <c r="L23" s="535"/>
      <c r="M23" s="535"/>
      <c r="N23" s="535"/>
      <c r="O23" s="535"/>
      <c r="P23" s="536"/>
      <c r="Q23" s="528" t="s">
        <v>215</v>
      </c>
      <c r="R23" s="529"/>
      <c r="S23" s="440" t="str">
        <f>IF(AND($AH$9=99,$AH16=99,$AH$23=99,$AH$30=99,$AH$37=99),"－",IF(AH23=1,"主",IF(AH23=2,"従","－")))</f>
        <v>－</v>
      </c>
      <c r="T23" s="441"/>
      <c r="U23" s="457"/>
      <c r="V23" s="457"/>
      <c r="W23" s="457"/>
      <c r="X23" s="457"/>
      <c r="Y23" s="448">
        <f>IF(S23="－",0,IF(S23="主",IF((U23+U24)="","自動表示",ROUND(IF((U23+U24)&lt;268,(U23+U24),IF((U23+U24)&lt;=400,(U23+U24)*0.2+214,IF(AND((U23+U24)&gt;400,(U23+U24)&lt;=781),(U23+U24)*0.3+174,408))),0)),IF((U23+U24)="","自動表示",ROUND(IF((U23+U24)&lt;=65,(U23+U24),IF(AND((U23+U24)&gt;65,(U23+U24)&lt;=180,(U23+U24)*0.4&lt;65),65,IF(AND((U23+U24)&gt;65,(U23+U24)&lt;=180),(U23+U24)*0.4,IF(AND((U23+U24)&gt;180,(U23+U24)&lt;=360),(U23+U24)*0.3+18,IF(AND((U23+U24)&gt;360,(U23+U24)&lt;=660),(U23+U24)*0.2+54,IF(AND((U23+U24)&gt;660,(U23+U24)&lt;=1000),(U23+U24)*0.1+120,IF(AND((U23+U24)&gt;1000,(U23+U24)&lt;=1500),(U23+U24)*0.05+170,245))))))),0))))</f>
        <v>0</v>
      </c>
      <c r="Z23" s="449"/>
      <c r="AA23" s="449"/>
      <c r="AB23" s="494"/>
      <c r="AC23" s="448">
        <f>IFERROR(IF(S23="－",0,IF(Y23="自動表示","自動表示",(U23+U24)-Y23)),"")</f>
        <v>0</v>
      </c>
      <c r="AD23" s="449"/>
      <c r="AE23" s="449"/>
      <c r="AF23" s="450"/>
      <c r="AG23" s="451">
        <f>$U$23+$U$24</f>
        <v>0</v>
      </c>
      <c r="AH23" s="234">
        <f>IF(AG23=0,99,RANK(AG23,($AG$9,$AG$16,$AG$23,$AG$30,$AG$37),0))</f>
        <v>99</v>
      </c>
    </row>
    <row r="24" spans="1:36" s="152" customFormat="1" ht="24.95" customHeight="1" x14ac:dyDescent="0.15">
      <c r="A24" s="476"/>
      <c r="B24" s="642"/>
      <c r="C24" s="643"/>
      <c r="D24" s="509"/>
      <c r="E24" s="510"/>
      <c r="F24" s="510"/>
      <c r="G24" s="510"/>
      <c r="H24" s="510"/>
      <c r="I24" s="549"/>
      <c r="J24" s="517"/>
      <c r="K24" s="537"/>
      <c r="L24" s="538"/>
      <c r="M24" s="538"/>
      <c r="N24" s="538"/>
      <c r="O24" s="538"/>
      <c r="P24" s="539"/>
      <c r="Q24" s="438" t="s">
        <v>348</v>
      </c>
      <c r="R24" s="439"/>
      <c r="S24" s="442"/>
      <c r="T24" s="443"/>
      <c r="U24" s="437"/>
      <c r="V24" s="437"/>
      <c r="W24" s="437"/>
      <c r="X24" s="437"/>
      <c r="Y24" s="432"/>
      <c r="Z24" s="433"/>
      <c r="AA24" s="433"/>
      <c r="AB24" s="434"/>
      <c r="AC24" s="432"/>
      <c r="AD24" s="433"/>
      <c r="AE24" s="433"/>
      <c r="AF24" s="436"/>
      <c r="AG24" s="452"/>
      <c r="AH24" s="410"/>
    </row>
    <row r="25" spans="1:36" s="152" customFormat="1" ht="24.95" customHeight="1" thickBot="1" x14ac:dyDescent="0.2">
      <c r="A25" s="476"/>
      <c r="B25" s="642"/>
      <c r="C25" s="643"/>
      <c r="D25" s="509"/>
      <c r="E25" s="510"/>
      <c r="F25" s="510"/>
      <c r="G25" s="510"/>
      <c r="H25" s="510"/>
      <c r="I25" s="549"/>
      <c r="J25" s="517"/>
      <c r="K25" s="537"/>
      <c r="L25" s="538"/>
      <c r="M25" s="538"/>
      <c r="N25" s="538"/>
      <c r="O25" s="538"/>
      <c r="P25" s="539"/>
      <c r="Q25" s="421" t="s">
        <v>353</v>
      </c>
      <c r="R25" s="422"/>
      <c r="S25" s="422"/>
      <c r="T25" s="423"/>
      <c r="U25" s="417">
        <f>AG23</f>
        <v>0</v>
      </c>
      <c r="V25" s="418"/>
      <c r="W25" s="418"/>
      <c r="X25" s="419"/>
      <c r="Y25" s="417">
        <f>Y23</f>
        <v>0</v>
      </c>
      <c r="Z25" s="418"/>
      <c r="AA25" s="418"/>
      <c r="AB25" s="419"/>
      <c r="AC25" s="417">
        <f>AC23</f>
        <v>0</v>
      </c>
      <c r="AD25" s="418"/>
      <c r="AE25" s="418"/>
      <c r="AF25" s="420"/>
      <c r="AG25" s="179"/>
      <c r="AH25" s="180"/>
      <c r="AJ25" s="59"/>
    </row>
    <row r="26" spans="1:36" s="152" customFormat="1" ht="24.95" customHeight="1" x14ac:dyDescent="0.15">
      <c r="A26" s="476"/>
      <c r="B26" s="642"/>
      <c r="C26" s="643"/>
      <c r="D26" s="512"/>
      <c r="E26" s="510"/>
      <c r="F26" s="510"/>
      <c r="G26" s="510"/>
      <c r="H26" s="510"/>
      <c r="I26" s="549"/>
      <c r="J26" s="518"/>
      <c r="K26" s="540"/>
      <c r="L26" s="538"/>
      <c r="M26" s="538"/>
      <c r="N26" s="538"/>
      <c r="O26" s="538"/>
      <c r="P26" s="539"/>
      <c r="Q26" s="491" t="s">
        <v>350</v>
      </c>
      <c r="R26" s="532" t="s">
        <v>410</v>
      </c>
      <c r="S26" s="532"/>
      <c r="T26" s="533"/>
      <c r="U26" s="447"/>
      <c r="V26" s="447"/>
      <c r="W26" s="447"/>
      <c r="X26" s="447"/>
      <c r="Y26" s="453" t="str">
        <f>IF(OR(U:U="",AC:AC= ""),"自動表示",U:U-AC:AC)</f>
        <v>自動表示</v>
      </c>
      <c r="Z26" s="453"/>
      <c r="AA26" s="453"/>
      <c r="AB26" s="453"/>
      <c r="AC26" s="454"/>
      <c r="AD26" s="455"/>
      <c r="AE26" s="455"/>
      <c r="AF26" s="456"/>
      <c r="AG26" s="9"/>
    </row>
    <row r="27" spans="1:36" s="152" customFormat="1" ht="24.95" customHeight="1" x14ac:dyDescent="0.15">
      <c r="A27" s="476"/>
      <c r="B27" s="642"/>
      <c r="C27" s="643"/>
      <c r="D27" s="550"/>
      <c r="E27" s="549"/>
      <c r="F27" s="549"/>
      <c r="G27" s="549"/>
      <c r="H27" s="549"/>
      <c r="I27" s="549"/>
      <c r="J27" s="518"/>
      <c r="K27" s="540"/>
      <c r="L27" s="538"/>
      <c r="M27" s="538"/>
      <c r="N27" s="538"/>
      <c r="O27" s="538"/>
      <c r="P27" s="539"/>
      <c r="Q27" s="492"/>
      <c r="R27" s="532" t="s">
        <v>411</v>
      </c>
      <c r="S27" s="532"/>
      <c r="T27" s="533"/>
      <c r="U27" s="447"/>
      <c r="V27" s="447"/>
      <c r="W27" s="447"/>
      <c r="X27" s="447"/>
      <c r="Y27" s="453" t="str">
        <f>IF(OR(U:U="",AC:AC= ""),"自動表示",U:U-AC:AC)</f>
        <v>自動表示</v>
      </c>
      <c r="Z27" s="453"/>
      <c r="AA27" s="453"/>
      <c r="AB27" s="453"/>
      <c r="AC27" s="458"/>
      <c r="AD27" s="459"/>
      <c r="AE27" s="459"/>
      <c r="AF27" s="460"/>
      <c r="AG27" s="9"/>
    </row>
    <row r="28" spans="1:36" s="152" customFormat="1" ht="24.95" customHeight="1" x14ac:dyDescent="0.15">
      <c r="A28" s="476"/>
      <c r="B28" s="642"/>
      <c r="C28" s="643"/>
      <c r="D28" s="551"/>
      <c r="E28" s="552"/>
      <c r="F28" s="552"/>
      <c r="G28" s="552"/>
      <c r="H28" s="552"/>
      <c r="I28" s="552"/>
      <c r="J28" s="519"/>
      <c r="K28" s="541"/>
      <c r="L28" s="542"/>
      <c r="M28" s="542"/>
      <c r="N28" s="542"/>
      <c r="O28" s="542"/>
      <c r="P28" s="543"/>
      <c r="Q28" s="492"/>
      <c r="R28" s="530" t="s">
        <v>411</v>
      </c>
      <c r="S28" s="530"/>
      <c r="T28" s="531"/>
      <c r="U28" s="437"/>
      <c r="V28" s="437"/>
      <c r="W28" s="437"/>
      <c r="X28" s="437"/>
      <c r="Y28" s="453" t="str">
        <f>IF(OR(U:U="",AC:AC= ""),"自動表示",U:U-AC:AC)</f>
        <v>自動表示</v>
      </c>
      <c r="Z28" s="453"/>
      <c r="AA28" s="453"/>
      <c r="AB28" s="453"/>
      <c r="AC28" s="458"/>
      <c r="AD28" s="459"/>
      <c r="AE28" s="459"/>
      <c r="AF28" s="460"/>
      <c r="AG28" s="9"/>
    </row>
    <row r="29" spans="1:36" s="152" customFormat="1" ht="24.95" customHeight="1" thickBot="1" x14ac:dyDescent="0.2">
      <c r="A29" s="476"/>
      <c r="B29" s="644"/>
      <c r="C29" s="577"/>
      <c r="D29" s="544"/>
      <c r="E29" s="545"/>
      <c r="F29" s="545"/>
      <c r="G29" s="545"/>
      <c r="H29" s="545"/>
      <c r="I29" s="546"/>
      <c r="J29" s="546"/>
      <c r="K29" s="546"/>
      <c r="L29" s="546"/>
      <c r="M29" s="546"/>
      <c r="N29" s="546"/>
      <c r="O29" s="546"/>
      <c r="P29" s="547"/>
      <c r="Q29" s="503" t="s">
        <v>354</v>
      </c>
      <c r="R29" s="504"/>
      <c r="S29" s="504"/>
      <c r="T29" s="505"/>
      <c r="U29" s="444">
        <f>$U$26+$U$27+$U$28</f>
        <v>0</v>
      </c>
      <c r="V29" s="445"/>
      <c r="W29" s="445"/>
      <c r="X29" s="445"/>
      <c r="Y29" s="444" t="str">
        <f>IFERROR(IF(AND($Y$26="自動表示",$Y$27="自動表示",$Y$28="自動表示"),"自動表示",IF($Y$26="自動表示",0,$Y$26)+IF($Y$27="自動表示",0,$Y$27))+IF($Y$28="自動表示",0,$Y$28),"自動表示")</f>
        <v>自動表示</v>
      </c>
      <c r="Z29" s="445"/>
      <c r="AA29" s="445"/>
      <c r="AB29" s="445"/>
      <c r="AC29" s="444">
        <f>IFERROR($AC$26+$AC$27+$AC$28,"自動表示")</f>
        <v>0</v>
      </c>
      <c r="AD29" s="445"/>
      <c r="AE29" s="445"/>
      <c r="AF29" s="446"/>
      <c r="AG29" s="9"/>
    </row>
    <row r="30" spans="1:36" s="152" customFormat="1" ht="24.95" customHeight="1" x14ac:dyDescent="0.15">
      <c r="A30" s="476"/>
      <c r="B30" s="641"/>
      <c r="C30" s="574"/>
      <c r="D30" s="506"/>
      <c r="E30" s="507"/>
      <c r="F30" s="507"/>
      <c r="G30" s="507"/>
      <c r="H30" s="507"/>
      <c r="I30" s="548"/>
      <c r="J30" s="516"/>
      <c r="K30" s="534"/>
      <c r="L30" s="535"/>
      <c r="M30" s="535"/>
      <c r="N30" s="535"/>
      <c r="O30" s="535"/>
      <c r="P30" s="536"/>
      <c r="Q30" s="528" t="s">
        <v>215</v>
      </c>
      <c r="R30" s="529"/>
      <c r="S30" s="440" t="str">
        <f>IF(AND($AH$9=99,$AH16=99,$AH$23=99,$AH$30=99,$AH$37=99),"－",IF(AH30=1,"主",IF(AH30=2,"従","－")))</f>
        <v>－</v>
      </c>
      <c r="T30" s="441"/>
      <c r="U30" s="457"/>
      <c r="V30" s="457"/>
      <c r="W30" s="457"/>
      <c r="X30" s="457"/>
      <c r="Y30" s="448">
        <f>IF(S30="－",0,IF(S30="主",IF((U30+U31)="","自動表示",ROUND(IF((U30+U31)&lt;268,(U30+U31),IF((U30+U31)&lt;=400,(U30+U31)*0.2+214,IF(AND((U30+U31)&gt;400,(U30+U31)&lt;=781),(U30+U31)*0.3+174,408))),0)),IF((U30+U31)="","自動表示",ROUND(IF((U30+U31)&lt;=65,(U30+U31),IF(AND((U30+U31)&gt;65,(U30+U31)&lt;=180,(U30+U31)*0.4&lt;65),65,IF(AND((U30+U31)&gt;65,(U30+U31)&lt;=180),(U30+U31)*0.4,IF(AND((U30+U31)&gt;180,(U30+U31)&lt;=360),(U30+U31)*0.3+18,IF(AND((U30+U31)&gt;360,(U30+U31)&lt;=660),(U30+U31)*0.2+54,IF(AND((U30+U31)&gt;660,(U30+U31)&lt;=1000),(U30+U31)*0.1+120,IF(AND((U30+U31)&gt;1000,(U30+U31)&lt;=1500),(U30+U31)*0.05+170,245))))))),0))))</f>
        <v>0</v>
      </c>
      <c r="Z30" s="449"/>
      <c r="AA30" s="449"/>
      <c r="AB30" s="494"/>
      <c r="AC30" s="448">
        <f>IFERROR(IF(S30="－",0,IF(Y30="自動表示","自動表示",(U30+U31)-Y30)),"")</f>
        <v>0</v>
      </c>
      <c r="AD30" s="449"/>
      <c r="AE30" s="449"/>
      <c r="AF30" s="450"/>
      <c r="AG30" s="451">
        <f>$U$30+$U$31</f>
        <v>0</v>
      </c>
      <c r="AH30" s="234">
        <f>IF(AG30=0,99,RANK(AG30,($AG$9,$AG$16,$AG$23,$AG$30,$AG$37),0))</f>
        <v>99</v>
      </c>
    </row>
    <row r="31" spans="1:36" s="152" customFormat="1" ht="24.95" customHeight="1" x14ac:dyDescent="0.15">
      <c r="A31" s="476"/>
      <c r="B31" s="642"/>
      <c r="C31" s="643"/>
      <c r="D31" s="509"/>
      <c r="E31" s="510"/>
      <c r="F31" s="510"/>
      <c r="G31" s="510"/>
      <c r="H31" s="510"/>
      <c r="I31" s="549"/>
      <c r="J31" s="517"/>
      <c r="K31" s="537"/>
      <c r="L31" s="538"/>
      <c r="M31" s="538"/>
      <c r="N31" s="538"/>
      <c r="O31" s="538"/>
      <c r="P31" s="539"/>
      <c r="Q31" s="438" t="s">
        <v>348</v>
      </c>
      <c r="R31" s="439"/>
      <c r="S31" s="442"/>
      <c r="T31" s="443"/>
      <c r="U31" s="437"/>
      <c r="V31" s="437"/>
      <c r="W31" s="437"/>
      <c r="X31" s="437"/>
      <c r="Y31" s="432"/>
      <c r="Z31" s="433"/>
      <c r="AA31" s="433"/>
      <c r="AB31" s="434"/>
      <c r="AC31" s="432"/>
      <c r="AD31" s="433"/>
      <c r="AE31" s="433"/>
      <c r="AF31" s="436"/>
      <c r="AG31" s="452"/>
      <c r="AH31" s="410"/>
    </row>
    <row r="32" spans="1:36" s="152" customFormat="1" ht="24.95" customHeight="1" thickBot="1" x14ac:dyDescent="0.2">
      <c r="A32" s="476"/>
      <c r="B32" s="642"/>
      <c r="C32" s="643"/>
      <c r="D32" s="509"/>
      <c r="E32" s="510"/>
      <c r="F32" s="510"/>
      <c r="G32" s="510"/>
      <c r="H32" s="510"/>
      <c r="I32" s="549"/>
      <c r="J32" s="517"/>
      <c r="K32" s="537"/>
      <c r="L32" s="538"/>
      <c r="M32" s="538"/>
      <c r="N32" s="538"/>
      <c r="O32" s="538"/>
      <c r="P32" s="539"/>
      <c r="Q32" s="421" t="s">
        <v>353</v>
      </c>
      <c r="R32" s="422"/>
      <c r="S32" s="422"/>
      <c r="T32" s="423"/>
      <c r="U32" s="417">
        <f>AG30</f>
        <v>0</v>
      </c>
      <c r="V32" s="418"/>
      <c r="W32" s="418"/>
      <c r="X32" s="419"/>
      <c r="Y32" s="417">
        <f>Y30</f>
        <v>0</v>
      </c>
      <c r="Z32" s="418"/>
      <c r="AA32" s="418"/>
      <c r="AB32" s="419"/>
      <c r="AC32" s="417">
        <f>AC30</f>
        <v>0</v>
      </c>
      <c r="AD32" s="418"/>
      <c r="AE32" s="418"/>
      <c r="AF32" s="420"/>
      <c r="AG32" s="179"/>
      <c r="AH32" s="180"/>
      <c r="AJ32" s="59"/>
    </row>
    <row r="33" spans="1:34" s="152" customFormat="1" ht="24.75" customHeight="1" x14ac:dyDescent="0.15">
      <c r="A33" s="476"/>
      <c r="B33" s="642"/>
      <c r="C33" s="643"/>
      <c r="D33" s="512"/>
      <c r="E33" s="510"/>
      <c r="F33" s="510"/>
      <c r="G33" s="510"/>
      <c r="H33" s="510"/>
      <c r="I33" s="549"/>
      <c r="J33" s="518"/>
      <c r="K33" s="540"/>
      <c r="L33" s="538"/>
      <c r="M33" s="538"/>
      <c r="N33" s="538"/>
      <c r="O33" s="538"/>
      <c r="P33" s="539"/>
      <c r="Q33" s="491" t="s">
        <v>350</v>
      </c>
      <c r="R33" s="532" t="s">
        <v>411</v>
      </c>
      <c r="S33" s="532"/>
      <c r="T33" s="533"/>
      <c r="U33" s="447"/>
      <c r="V33" s="447"/>
      <c r="W33" s="447"/>
      <c r="X33" s="447"/>
      <c r="Y33" s="453" t="str">
        <f>IF(OR(U:U="",AC:AC= ""),"自動表示",U:U-AC:AC)</f>
        <v>自動表示</v>
      </c>
      <c r="Z33" s="453"/>
      <c r="AA33" s="453"/>
      <c r="AB33" s="453"/>
      <c r="AC33" s="454"/>
      <c r="AD33" s="455"/>
      <c r="AE33" s="455"/>
      <c r="AF33" s="456"/>
      <c r="AG33" s="9"/>
    </row>
    <row r="34" spans="1:34" s="152" customFormat="1" ht="24.95" customHeight="1" x14ac:dyDescent="0.15">
      <c r="A34" s="476"/>
      <c r="B34" s="642"/>
      <c r="C34" s="643"/>
      <c r="D34" s="550"/>
      <c r="E34" s="549"/>
      <c r="F34" s="549"/>
      <c r="G34" s="549"/>
      <c r="H34" s="549"/>
      <c r="I34" s="549"/>
      <c r="J34" s="518"/>
      <c r="K34" s="540"/>
      <c r="L34" s="538"/>
      <c r="M34" s="538"/>
      <c r="N34" s="538"/>
      <c r="O34" s="538"/>
      <c r="P34" s="539"/>
      <c r="Q34" s="492"/>
      <c r="R34" s="532" t="s">
        <v>410</v>
      </c>
      <c r="S34" s="532"/>
      <c r="T34" s="533"/>
      <c r="U34" s="447"/>
      <c r="V34" s="447"/>
      <c r="W34" s="447"/>
      <c r="X34" s="447"/>
      <c r="Y34" s="453" t="str">
        <f>IF(OR(U:U="",AC:AC= ""),"自動表示",U:U-AC:AC)</f>
        <v>自動表示</v>
      </c>
      <c r="Z34" s="453"/>
      <c r="AA34" s="453"/>
      <c r="AB34" s="453"/>
      <c r="AC34" s="458"/>
      <c r="AD34" s="459"/>
      <c r="AE34" s="459"/>
      <c r="AF34" s="460"/>
      <c r="AG34" s="9"/>
    </row>
    <row r="35" spans="1:34" s="152" customFormat="1" ht="24.95" customHeight="1" x14ac:dyDescent="0.15">
      <c r="A35" s="476"/>
      <c r="B35" s="642"/>
      <c r="C35" s="643"/>
      <c r="D35" s="551"/>
      <c r="E35" s="552"/>
      <c r="F35" s="552"/>
      <c r="G35" s="552"/>
      <c r="H35" s="552"/>
      <c r="I35" s="552"/>
      <c r="J35" s="519"/>
      <c r="K35" s="541"/>
      <c r="L35" s="542"/>
      <c r="M35" s="542"/>
      <c r="N35" s="542"/>
      <c r="O35" s="542"/>
      <c r="P35" s="543"/>
      <c r="Q35" s="492"/>
      <c r="R35" s="530" t="s">
        <v>411</v>
      </c>
      <c r="S35" s="530"/>
      <c r="T35" s="531"/>
      <c r="U35" s="437"/>
      <c r="V35" s="437"/>
      <c r="W35" s="437"/>
      <c r="X35" s="437"/>
      <c r="Y35" s="453" t="str">
        <f>IF(OR(U:U="",AC:AC= ""),"自動表示",U:U-AC:AC)</f>
        <v>自動表示</v>
      </c>
      <c r="Z35" s="453"/>
      <c r="AA35" s="453"/>
      <c r="AB35" s="453"/>
      <c r="AC35" s="458"/>
      <c r="AD35" s="459"/>
      <c r="AE35" s="459"/>
      <c r="AF35" s="460"/>
      <c r="AG35" s="9"/>
    </row>
    <row r="36" spans="1:34" s="152" customFormat="1" ht="24.95" customHeight="1" thickBot="1" x14ac:dyDescent="0.2">
      <c r="A36" s="476"/>
      <c r="B36" s="644"/>
      <c r="C36" s="577"/>
      <c r="D36" s="544"/>
      <c r="E36" s="545"/>
      <c r="F36" s="545"/>
      <c r="G36" s="545"/>
      <c r="H36" s="545"/>
      <c r="I36" s="546"/>
      <c r="J36" s="546"/>
      <c r="K36" s="546"/>
      <c r="L36" s="546"/>
      <c r="M36" s="546"/>
      <c r="N36" s="546"/>
      <c r="O36" s="546"/>
      <c r="P36" s="547"/>
      <c r="Q36" s="503" t="s">
        <v>354</v>
      </c>
      <c r="R36" s="504"/>
      <c r="S36" s="504"/>
      <c r="T36" s="505"/>
      <c r="U36" s="444">
        <f>$U$33+$U$34+$U$35</f>
        <v>0</v>
      </c>
      <c r="V36" s="445"/>
      <c r="W36" s="445"/>
      <c r="X36" s="445"/>
      <c r="Y36" s="444" t="str">
        <f>IFERROR(IF(AND($Y$33="自動表示",$Y$34="自動表示",$Y$35="自動表示"),"自動表示",IF($Y$33="自動表示",0,$Y$33)+IF($Y$34="自動表示",0,$Y$34)+IF($Y$35="自動表示",0,$Y$35)),"自動表示")</f>
        <v>自動表示</v>
      </c>
      <c r="Z36" s="445"/>
      <c r="AA36" s="445"/>
      <c r="AB36" s="445"/>
      <c r="AC36" s="444">
        <f>IFERROR($AC$33+$AC$34+$AC$35,"自動表示")</f>
        <v>0</v>
      </c>
      <c r="AD36" s="445"/>
      <c r="AE36" s="445"/>
      <c r="AF36" s="446"/>
      <c r="AG36" s="9"/>
    </row>
    <row r="37" spans="1:34" s="152" customFormat="1" ht="24.95" customHeight="1" x14ac:dyDescent="0.15">
      <c r="A37" s="476"/>
      <c r="B37" s="641"/>
      <c r="C37" s="574"/>
      <c r="D37" s="506"/>
      <c r="E37" s="507"/>
      <c r="F37" s="507"/>
      <c r="G37" s="507"/>
      <c r="H37" s="507"/>
      <c r="I37" s="548"/>
      <c r="J37" s="516"/>
      <c r="K37" s="534"/>
      <c r="L37" s="535"/>
      <c r="M37" s="535"/>
      <c r="N37" s="535"/>
      <c r="O37" s="535"/>
      <c r="P37" s="536"/>
      <c r="Q37" s="528" t="s">
        <v>215</v>
      </c>
      <c r="R37" s="529"/>
      <c r="S37" s="440" t="str">
        <f>IF(AND($AH$9=99,$AH16=99,$AH$23=99,$AH$30=99,$AH$37=99),"－",IF(AH37=1,"主",IF(AH37=2,"従","－")))</f>
        <v>－</v>
      </c>
      <c r="T37" s="441"/>
      <c r="U37" s="457"/>
      <c r="V37" s="457"/>
      <c r="W37" s="457"/>
      <c r="X37" s="457"/>
      <c r="Y37" s="429">
        <f>IF(S37="－",0,IF(S37="主",IF((U37+U38)="","自動表示",ROUND(IF((U37+U38)&lt;268,(U37+U38),IF((U37+U38)&lt;=400,(U37+U38)*0.2+214,IF(AND((U37+U38)&gt;400,(U37+U38)&lt;=781),(U37+U38)*0.3+174,408))),0)),IF((U37+U38)="","自動表示",ROUND(IF((U37+U38)&lt;=65,(U37+U38),IF(AND((U37+U38)&gt;65,(U37+U38)&lt;=180,(U37+U38)*0.4&lt;65),65,IF(AND((U37+U38)&gt;65,(U37+U38)&lt;=180),(U37+U38)*0.4,IF(AND((U37+U38)&gt;180,(U37+U38)&lt;=360),(U37+U38)*0.3+18,IF(AND((U37+U38)&gt;360,(U37+U38)&lt;=660),(U37+U38)*0.2+54,IF(AND((U37+U38)&gt;660,(U37+U38)&lt;=1000),(U37+U38)*0.1+120,IF(AND((U37+U38)&gt;1000,(U37+U38)&lt;=1500),(U37+U38)*0.05+170,245))))))),0))))</f>
        <v>0</v>
      </c>
      <c r="Z37" s="430"/>
      <c r="AA37" s="430"/>
      <c r="AB37" s="431"/>
      <c r="AC37" s="429">
        <f>IFERROR(IF(S37="－",0,IF(Y37="自動表示","自動表示",(U37+U38)-Y37)),"")</f>
        <v>0</v>
      </c>
      <c r="AD37" s="430"/>
      <c r="AE37" s="430"/>
      <c r="AF37" s="435"/>
      <c r="AG37" s="451">
        <f>$U$37+$U$38</f>
        <v>0</v>
      </c>
      <c r="AH37" s="234">
        <f>IF(AG37=0,99,RANK(AG37,($AG$9,$AG$16,$AG$23,$AG$30,$AG$37),0))</f>
        <v>99</v>
      </c>
    </row>
    <row r="38" spans="1:34" s="152" customFormat="1" ht="24.95" customHeight="1" x14ac:dyDescent="0.15">
      <c r="A38" s="476"/>
      <c r="B38" s="642"/>
      <c r="C38" s="643"/>
      <c r="D38" s="509"/>
      <c r="E38" s="510"/>
      <c r="F38" s="510"/>
      <c r="G38" s="510"/>
      <c r="H38" s="510"/>
      <c r="I38" s="549"/>
      <c r="J38" s="517"/>
      <c r="K38" s="537"/>
      <c r="L38" s="538"/>
      <c r="M38" s="538"/>
      <c r="N38" s="538"/>
      <c r="O38" s="538"/>
      <c r="P38" s="539"/>
      <c r="Q38" s="438" t="s">
        <v>348</v>
      </c>
      <c r="R38" s="439"/>
      <c r="S38" s="442"/>
      <c r="T38" s="443"/>
      <c r="U38" s="437"/>
      <c r="V38" s="437"/>
      <c r="W38" s="437"/>
      <c r="X38" s="437"/>
      <c r="Y38" s="432"/>
      <c r="Z38" s="433"/>
      <c r="AA38" s="433"/>
      <c r="AB38" s="434"/>
      <c r="AC38" s="432"/>
      <c r="AD38" s="433"/>
      <c r="AE38" s="433"/>
      <c r="AF38" s="436"/>
      <c r="AG38" s="452"/>
      <c r="AH38" s="410"/>
    </row>
    <row r="39" spans="1:34" s="152" customFormat="1" ht="24.95" customHeight="1" thickBot="1" x14ac:dyDescent="0.2">
      <c r="A39" s="476"/>
      <c r="B39" s="642"/>
      <c r="C39" s="643"/>
      <c r="D39" s="509"/>
      <c r="E39" s="510"/>
      <c r="F39" s="510"/>
      <c r="G39" s="510"/>
      <c r="H39" s="510"/>
      <c r="I39" s="549"/>
      <c r="J39" s="517"/>
      <c r="K39" s="537"/>
      <c r="L39" s="538"/>
      <c r="M39" s="538"/>
      <c r="N39" s="538"/>
      <c r="O39" s="538"/>
      <c r="P39" s="539"/>
      <c r="Q39" s="421" t="s">
        <v>353</v>
      </c>
      <c r="R39" s="422"/>
      <c r="S39" s="422"/>
      <c r="T39" s="423"/>
      <c r="U39" s="417">
        <f>AG37</f>
        <v>0</v>
      </c>
      <c r="V39" s="418"/>
      <c r="W39" s="418"/>
      <c r="X39" s="419"/>
      <c r="Y39" s="417">
        <f>Y37</f>
        <v>0</v>
      </c>
      <c r="Z39" s="418"/>
      <c r="AA39" s="418"/>
      <c r="AB39" s="419"/>
      <c r="AC39" s="417">
        <f>AC37</f>
        <v>0</v>
      </c>
      <c r="AD39" s="418"/>
      <c r="AE39" s="418"/>
      <c r="AF39" s="420"/>
      <c r="AG39" s="179"/>
      <c r="AH39" s="180"/>
    </row>
    <row r="40" spans="1:34" s="152" customFormat="1" ht="24.75" customHeight="1" x14ac:dyDescent="0.15">
      <c r="A40" s="476"/>
      <c r="B40" s="642"/>
      <c r="C40" s="643"/>
      <c r="D40" s="512"/>
      <c r="E40" s="510"/>
      <c r="F40" s="510"/>
      <c r="G40" s="510"/>
      <c r="H40" s="510"/>
      <c r="I40" s="549"/>
      <c r="J40" s="518"/>
      <c r="K40" s="540"/>
      <c r="L40" s="538"/>
      <c r="M40" s="538"/>
      <c r="N40" s="538"/>
      <c r="O40" s="538"/>
      <c r="P40" s="539"/>
      <c r="Q40" s="491" t="s">
        <v>350</v>
      </c>
      <c r="R40" s="532" t="s">
        <v>411</v>
      </c>
      <c r="S40" s="532"/>
      <c r="T40" s="533"/>
      <c r="U40" s="447"/>
      <c r="V40" s="447"/>
      <c r="W40" s="447"/>
      <c r="X40" s="447"/>
      <c r="Y40" s="453" t="str">
        <f>IF(OR(U:U="",AC:AC= ""),"自動表示",U:U-AC:AC)</f>
        <v>自動表示</v>
      </c>
      <c r="Z40" s="453"/>
      <c r="AA40" s="453"/>
      <c r="AB40" s="453"/>
      <c r="AC40" s="454"/>
      <c r="AD40" s="455"/>
      <c r="AE40" s="455"/>
      <c r="AF40" s="456"/>
      <c r="AG40" s="9"/>
    </row>
    <row r="41" spans="1:34" s="152" customFormat="1" ht="24.95" customHeight="1" x14ac:dyDescent="0.15">
      <c r="A41" s="476"/>
      <c r="B41" s="642"/>
      <c r="C41" s="643"/>
      <c r="D41" s="550"/>
      <c r="E41" s="549"/>
      <c r="F41" s="549"/>
      <c r="G41" s="549"/>
      <c r="H41" s="549"/>
      <c r="I41" s="549"/>
      <c r="J41" s="518"/>
      <c r="K41" s="540"/>
      <c r="L41" s="538"/>
      <c r="M41" s="538"/>
      <c r="N41" s="538"/>
      <c r="O41" s="538"/>
      <c r="P41" s="539"/>
      <c r="Q41" s="492"/>
      <c r="R41" s="532" t="s">
        <v>411</v>
      </c>
      <c r="S41" s="532"/>
      <c r="T41" s="533"/>
      <c r="U41" s="447"/>
      <c r="V41" s="447"/>
      <c r="W41" s="447"/>
      <c r="X41" s="447"/>
      <c r="Y41" s="453" t="str">
        <f>IF(OR(U:U="",AC:AC= ""),"自動表示",U:U-AC:AC)</f>
        <v>自動表示</v>
      </c>
      <c r="Z41" s="453"/>
      <c r="AA41" s="453"/>
      <c r="AB41" s="453"/>
      <c r="AC41" s="458"/>
      <c r="AD41" s="459"/>
      <c r="AE41" s="459"/>
      <c r="AF41" s="460"/>
      <c r="AG41" s="9"/>
    </row>
    <row r="42" spans="1:34" s="152" customFormat="1" ht="24.95" customHeight="1" x14ac:dyDescent="0.15">
      <c r="A42" s="476"/>
      <c r="B42" s="642"/>
      <c r="C42" s="643"/>
      <c r="D42" s="551"/>
      <c r="E42" s="552"/>
      <c r="F42" s="552"/>
      <c r="G42" s="552"/>
      <c r="H42" s="552"/>
      <c r="I42" s="552"/>
      <c r="J42" s="519"/>
      <c r="K42" s="541"/>
      <c r="L42" s="542"/>
      <c r="M42" s="542"/>
      <c r="N42" s="542"/>
      <c r="O42" s="542"/>
      <c r="P42" s="543"/>
      <c r="Q42" s="492"/>
      <c r="R42" s="530" t="s">
        <v>411</v>
      </c>
      <c r="S42" s="530"/>
      <c r="T42" s="531"/>
      <c r="U42" s="437"/>
      <c r="V42" s="437"/>
      <c r="W42" s="437"/>
      <c r="X42" s="437"/>
      <c r="Y42" s="453" t="str">
        <f>IF(OR(U:U="",AC:AC= ""),"自動表示",U:U-AC:AC)</f>
        <v>自動表示</v>
      </c>
      <c r="Z42" s="453"/>
      <c r="AA42" s="453"/>
      <c r="AB42" s="453"/>
      <c r="AC42" s="458"/>
      <c r="AD42" s="459"/>
      <c r="AE42" s="459"/>
      <c r="AF42" s="460"/>
      <c r="AG42" s="9"/>
    </row>
    <row r="43" spans="1:34" s="152" customFormat="1" ht="24.95" customHeight="1" thickBot="1" x14ac:dyDescent="0.2">
      <c r="A43" s="476"/>
      <c r="B43" s="670"/>
      <c r="C43" s="643"/>
      <c r="D43" s="671" t="str">
        <f>IF(I43="","","事由発生年月を回答→")</f>
        <v/>
      </c>
      <c r="E43" s="672"/>
      <c r="F43" s="672"/>
      <c r="G43" s="672"/>
      <c r="H43" s="672"/>
      <c r="I43" s="672"/>
      <c r="J43" s="672"/>
      <c r="K43" s="672"/>
      <c r="L43" s="672"/>
      <c r="M43" s="672"/>
      <c r="N43" s="672"/>
      <c r="O43" s="672"/>
      <c r="P43" s="673"/>
      <c r="Q43" s="674" t="s">
        <v>354</v>
      </c>
      <c r="R43" s="675"/>
      <c r="S43" s="675"/>
      <c r="T43" s="676"/>
      <c r="U43" s="556">
        <f>$U$40+$U$41+$U$42</f>
        <v>0</v>
      </c>
      <c r="V43" s="557"/>
      <c r="W43" s="557"/>
      <c r="X43" s="558"/>
      <c r="Y43" s="553" t="str">
        <f>IFERROR(IF(AND($Y$40="自動表示",$Y$41="自動表示",$Y$42="自動表示"),"自動表示",IF($Y$40="自動表示",0,$Y$40)+IF($Y$41="自動表示",0,$Y$41)+IF($Y$42="自動表示",0,$Y$42)),"自動表示")</f>
        <v>自動表示</v>
      </c>
      <c r="Z43" s="554"/>
      <c r="AA43" s="554"/>
      <c r="AB43" s="554"/>
      <c r="AC43" s="553">
        <f>IFERROR($AC$40+$AC$41+$AC$42,"自動表示")</f>
        <v>0</v>
      </c>
      <c r="AD43" s="554"/>
      <c r="AE43" s="554"/>
      <c r="AF43" s="555"/>
      <c r="AG43" s="9"/>
    </row>
    <row r="44" spans="1:34" s="152" customFormat="1" ht="54" customHeight="1" thickTop="1" thickBot="1" x14ac:dyDescent="0.2">
      <c r="A44" s="583" t="s">
        <v>323</v>
      </c>
      <c r="B44" s="610" t="s">
        <v>12</v>
      </c>
      <c r="C44" s="611"/>
      <c r="D44" s="586" t="s">
        <v>10</v>
      </c>
      <c r="E44" s="587"/>
      <c r="F44" s="587"/>
      <c r="G44" s="587"/>
      <c r="H44" s="587"/>
      <c r="I44" s="587"/>
      <c r="J44" s="139" t="s">
        <v>365</v>
      </c>
      <c r="K44" s="588" t="s">
        <v>208</v>
      </c>
      <c r="L44" s="587"/>
      <c r="M44" s="587"/>
      <c r="N44" s="587"/>
      <c r="O44" s="587"/>
      <c r="P44" s="587"/>
      <c r="Q44" s="589" t="s">
        <v>13</v>
      </c>
      <c r="R44" s="590"/>
      <c r="S44" s="589" t="s">
        <v>258</v>
      </c>
      <c r="T44" s="591"/>
      <c r="U44" s="591"/>
      <c r="V44" s="591"/>
      <c r="W44" s="591"/>
      <c r="X44" s="592"/>
      <c r="Y44" s="593" t="s">
        <v>366</v>
      </c>
      <c r="Z44" s="594"/>
      <c r="AA44" s="589" t="s">
        <v>201</v>
      </c>
      <c r="AB44" s="608"/>
      <c r="AC44" s="609"/>
      <c r="AD44" s="559" t="s">
        <v>202</v>
      </c>
      <c r="AE44" s="560"/>
      <c r="AF44" s="561"/>
      <c r="AG44" s="9"/>
    </row>
    <row r="45" spans="1:34" s="152" customFormat="1" ht="21" customHeight="1" thickBot="1" x14ac:dyDescent="0.2">
      <c r="A45" s="584"/>
      <c r="B45" s="627"/>
      <c r="C45" s="628"/>
      <c r="D45" s="562"/>
      <c r="E45" s="562"/>
      <c r="F45" s="562"/>
      <c r="G45" s="562"/>
      <c r="H45" s="562"/>
      <c r="I45" s="563"/>
      <c r="J45" s="564"/>
      <c r="K45" s="566"/>
      <c r="L45" s="567"/>
      <c r="M45" s="567"/>
      <c r="N45" s="567"/>
      <c r="O45" s="567"/>
      <c r="P45" s="568"/>
      <c r="Q45" s="569"/>
      <c r="R45" s="570"/>
      <c r="S45" s="506"/>
      <c r="T45" s="573"/>
      <c r="U45" s="535"/>
      <c r="V45" s="535"/>
      <c r="W45" s="535"/>
      <c r="X45" s="574"/>
      <c r="Y45" s="578"/>
      <c r="Z45" s="572"/>
      <c r="AA45" s="579"/>
      <c r="AB45" s="580"/>
      <c r="AC45" s="581"/>
      <c r="AD45" s="578"/>
      <c r="AE45" s="603"/>
      <c r="AF45" s="604"/>
      <c r="AG45" s="193" t="str">
        <f>IF(AD45="未定","確定次第、吹田学生センターに連絡してください（連絡があるまで、選考対象外です。）。","")</f>
        <v/>
      </c>
    </row>
    <row r="46" spans="1:34" s="152" customFormat="1" ht="21" customHeight="1" thickBot="1" x14ac:dyDescent="0.2">
      <c r="A46" s="584"/>
      <c r="B46" s="629"/>
      <c r="C46" s="630"/>
      <c r="D46" s="562"/>
      <c r="E46" s="562"/>
      <c r="F46" s="562"/>
      <c r="G46" s="562"/>
      <c r="H46" s="562"/>
      <c r="I46" s="563"/>
      <c r="J46" s="565"/>
      <c r="K46" s="567"/>
      <c r="L46" s="567"/>
      <c r="M46" s="567"/>
      <c r="N46" s="567"/>
      <c r="O46" s="567"/>
      <c r="P46" s="568"/>
      <c r="Q46" s="571"/>
      <c r="R46" s="572"/>
      <c r="S46" s="575"/>
      <c r="T46" s="576"/>
      <c r="U46" s="576"/>
      <c r="V46" s="576"/>
      <c r="W46" s="576"/>
      <c r="X46" s="577"/>
      <c r="Y46" s="571"/>
      <c r="Z46" s="572"/>
      <c r="AA46" s="582"/>
      <c r="AB46" s="580"/>
      <c r="AC46" s="581"/>
      <c r="AD46" s="571"/>
      <c r="AE46" s="603"/>
      <c r="AF46" s="604"/>
      <c r="AG46" s="193"/>
    </row>
    <row r="47" spans="1:34" s="152" customFormat="1" ht="21" customHeight="1" thickBot="1" x14ac:dyDescent="0.2">
      <c r="A47" s="584"/>
      <c r="B47" s="627"/>
      <c r="C47" s="628"/>
      <c r="D47" s="562"/>
      <c r="E47" s="562"/>
      <c r="F47" s="562"/>
      <c r="G47" s="562"/>
      <c r="H47" s="562"/>
      <c r="I47" s="563"/>
      <c r="J47" s="564"/>
      <c r="K47" s="598"/>
      <c r="L47" s="599"/>
      <c r="M47" s="599"/>
      <c r="N47" s="599"/>
      <c r="O47" s="599"/>
      <c r="P47" s="600"/>
      <c r="Q47" s="569"/>
      <c r="R47" s="570"/>
      <c r="S47" s="506"/>
      <c r="T47" s="573"/>
      <c r="U47" s="535"/>
      <c r="V47" s="535"/>
      <c r="W47" s="535"/>
      <c r="X47" s="574"/>
      <c r="Y47" s="578"/>
      <c r="Z47" s="572"/>
      <c r="AA47" s="579"/>
      <c r="AB47" s="580"/>
      <c r="AC47" s="581"/>
      <c r="AD47" s="578"/>
      <c r="AE47" s="603"/>
      <c r="AF47" s="604"/>
      <c r="AG47" s="193" t="str">
        <f>IF(AD47="未定","確定次第、吹田学生センターに連絡してください（連絡があるまで、選考対象外です。）。","")</f>
        <v/>
      </c>
    </row>
    <row r="48" spans="1:34" s="152" customFormat="1" ht="21" customHeight="1" thickBot="1" x14ac:dyDescent="0.2">
      <c r="A48" s="584"/>
      <c r="B48" s="629"/>
      <c r="C48" s="630"/>
      <c r="D48" s="562"/>
      <c r="E48" s="562"/>
      <c r="F48" s="562"/>
      <c r="G48" s="562"/>
      <c r="H48" s="562"/>
      <c r="I48" s="563"/>
      <c r="J48" s="565"/>
      <c r="K48" s="599"/>
      <c r="L48" s="599"/>
      <c r="M48" s="599"/>
      <c r="N48" s="599"/>
      <c r="O48" s="599"/>
      <c r="P48" s="600"/>
      <c r="Q48" s="571"/>
      <c r="R48" s="572"/>
      <c r="S48" s="575"/>
      <c r="T48" s="576"/>
      <c r="U48" s="576"/>
      <c r="V48" s="576"/>
      <c r="W48" s="576"/>
      <c r="X48" s="577"/>
      <c r="Y48" s="571"/>
      <c r="Z48" s="572"/>
      <c r="AA48" s="582"/>
      <c r="AB48" s="580"/>
      <c r="AC48" s="581"/>
      <c r="AD48" s="571"/>
      <c r="AE48" s="603"/>
      <c r="AF48" s="604"/>
      <c r="AG48" s="193"/>
    </row>
    <row r="49" spans="1:33" s="152" customFormat="1" ht="21" customHeight="1" thickBot="1" x14ac:dyDescent="0.2">
      <c r="A49" s="584"/>
      <c r="B49" s="627"/>
      <c r="C49" s="628"/>
      <c r="D49" s="562"/>
      <c r="E49" s="562"/>
      <c r="F49" s="562"/>
      <c r="G49" s="562"/>
      <c r="H49" s="562"/>
      <c r="I49" s="563"/>
      <c r="J49" s="564"/>
      <c r="K49" s="598"/>
      <c r="L49" s="599"/>
      <c r="M49" s="599"/>
      <c r="N49" s="599"/>
      <c r="O49" s="599"/>
      <c r="P49" s="600"/>
      <c r="Q49" s="569"/>
      <c r="R49" s="570"/>
      <c r="S49" s="506"/>
      <c r="T49" s="573"/>
      <c r="U49" s="535"/>
      <c r="V49" s="535"/>
      <c r="W49" s="535"/>
      <c r="X49" s="574"/>
      <c r="Y49" s="578"/>
      <c r="Z49" s="572"/>
      <c r="AA49" s="579"/>
      <c r="AB49" s="580"/>
      <c r="AC49" s="581"/>
      <c r="AD49" s="578"/>
      <c r="AE49" s="603"/>
      <c r="AF49" s="604"/>
      <c r="AG49" s="193" t="str">
        <f>IF(AD49="未定","確定次第、吹田学生センターに連絡してください（連絡があるまで、選考対象外です。）。","")</f>
        <v/>
      </c>
    </row>
    <row r="50" spans="1:33" s="152" customFormat="1" ht="21" customHeight="1" thickBot="1" x14ac:dyDescent="0.2">
      <c r="A50" s="585"/>
      <c r="B50" s="631"/>
      <c r="C50" s="632"/>
      <c r="D50" s="595"/>
      <c r="E50" s="595"/>
      <c r="F50" s="595"/>
      <c r="G50" s="595"/>
      <c r="H50" s="595"/>
      <c r="I50" s="596"/>
      <c r="J50" s="597"/>
      <c r="K50" s="601"/>
      <c r="L50" s="601"/>
      <c r="M50" s="601"/>
      <c r="N50" s="601"/>
      <c r="O50" s="601"/>
      <c r="P50" s="602"/>
      <c r="Q50" s="605"/>
      <c r="R50" s="620"/>
      <c r="S50" s="621"/>
      <c r="T50" s="622"/>
      <c r="U50" s="622"/>
      <c r="V50" s="622"/>
      <c r="W50" s="622"/>
      <c r="X50" s="623"/>
      <c r="Y50" s="605"/>
      <c r="Z50" s="620"/>
      <c r="AA50" s="624"/>
      <c r="AB50" s="625"/>
      <c r="AC50" s="626"/>
      <c r="AD50" s="605"/>
      <c r="AE50" s="606"/>
      <c r="AF50" s="607"/>
      <c r="AG50" s="193"/>
    </row>
    <row r="51" spans="1:33" s="141" customFormat="1" ht="21" customHeight="1" thickTop="1" thickBot="1" x14ac:dyDescent="0.2">
      <c r="A51" s="140"/>
      <c r="B51" s="181"/>
      <c r="C51" s="182"/>
      <c r="D51" s="183"/>
      <c r="E51" s="183"/>
      <c r="F51" s="183"/>
      <c r="G51" s="183"/>
      <c r="H51" s="183"/>
      <c r="I51" s="184"/>
      <c r="J51" s="184"/>
      <c r="K51" s="185"/>
      <c r="L51" s="185"/>
      <c r="M51" s="185"/>
      <c r="N51" s="185"/>
      <c r="O51" s="185"/>
      <c r="P51" s="185"/>
      <c r="Q51" s="186"/>
      <c r="R51" s="186"/>
      <c r="S51" s="186"/>
      <c r="T51" s="186"/>
      <c r="U51" s="186"/>
      <c r="V51" s="186"/>
      <c r="W51" s="186"/>
      <c r="X51" s="186"/>
      <c r="Y51" s="186"/>
      <c r="Z51" s="186"/>
      <c r="AA51" s="187"/>
      <c r="AB51" s="187"/>
      <c r="AC51" s="187"/>
      <c r="AD51" s="186"/>
      <c r="AE51" s="186"/>
      <c r="AF51" s="186"/>
      <c r="AG51" s="46"/>
    </row>
    <row r="52" spans="1:33" s="152" customFormat="1" ht="21" customHeight="1" x14ac:dyDescent="0.15">
      <c r="A52" s="668" t="s">
        <v>14</v>
      </c>
      <c r="B52" s="612" t="s">
        <v>201</v>
      </c>
      <c r="C52" s="613"/>
      <c r="D52" s="613"/>
      <c r="E52" s="613"/>
      <c r="F52" s="615"/>
      <c r="G52" s="548"/>
      <c r="H52" s="548"/>
      <c r="I52" s="616"/>
      <c r="J52" s="156"/>
      <c r="K52" s="156"/>
      <c r="L52" s="156"/>
      <c r="M52" s="156"/>
      <c r="N52" s="156"/>
      <c r="O52" s="156"/>
      <c r="AG52" s="9"/>
    </row>
    <row r="53" spans="1:33" s="152" customFormat="1" ht="21" customHeight="1" thickBot="1" x14ac:dyDescent="0.2">
      <c r="A53" s="669"/>
      <c r="B53" s="614"/>
      <c r="C53" s="614"/>
      <c r="D53" s="614"/>
      <c r="E53" s="614"/>
      <c r="F53" s="617"/>
      <c r="G53" s="618"/>
      <c r="H53" s="618"/>
      <c r="I53" s="619"/>
      <c r="J53" s="156"/>
      <c r="K53" s="156"/>
      <c r="L53" s="156"/>
      <c r="M53" s="156"/>
      <c r="N53" s="156"/>
      <c r="O53" s="156"/>
      <c r="AG53" s="9"/>
    </row>
    <row r="54" spans="1:33" s="152" customFormat="1" ht="21" customHeight="1" x14ac:dyDescent="0.15">
      <c r="C54" s="62"/>
      <c r="D54" s="62"/>
      <c r="E54" s="62"/>
      <c r="F54" s="62"/>
      <c r="G54" s="62"/>
      <c r="H54" s="62"/>
      <c r="I54" s="62"/>
      <c r="J54" s="62"/>
      <c r="K54" s="62"/>
      <c r="L54" s="62"/>
      <c r="M54" s="62"/>
      <c r="N54" s="62"/>
      <c r="O54" s="62"/>
      <c r="P54" s="62"/>
      <c r="Q54" s="62"/>
      <c r="R54" s="62"/>
      <c r="S54" s="62"/>
      <c r="T54" s="62"/>
      <c r="U54" s="62"/>
      <c r="V54" s="62"/>
      <c r="AG54" s="9"/>
    </row>
    <row r="55" spans="1:33" s="152" customFormat="1" ht="21" customHeight="1" thickBot="1" x14ac:dyDescent="0.2">
      <c r="A55" s="152" t="s">
        <v>387</v>
      </c>
      <c r="C55" s="62"/>
      <c r="D55" s="62"/>
      <c r="E55" s="62"/>
      <c r="F55" s="62"/>
      <c r="G55" s="62"/>
      <c r="H55" s="62"/>
      <c r="I55" s="62"/>
      <c r="J55" s="62"/>
      <c r="K55" s="62"/>
      <c r="L55" s="62"/>
      <c r="M55" s="62"/>
      <c r="N55" s="62"/>
      <c r="O55" s="62"/>
      <c r="P55" s="62"/>
      <c r="Q55" s="62"/>
      <c r="R55" s="62"/>
      <c r="S55" s="62"/>
      <c r="T55" s="62"/>
      <c r="U55" s="62"/>
      <c r="V55" s="62"/>
      <c r="W55" s="63"/>
      <c r="X55" s="63"/>
      <c r="Y55" s="63"/>
      <c r="Z55" s="63"/>
      <c r="AA55" s="64"/>
      <c r="AG55" s="9"/>
    </row>
    <row r="56" spans="1:33" s="152" customFormat="1" ht="27" customHeight="1" x14ac:dyDescent="0.15">
      <c r="A56" s="653" t="s">
        <v>216</v>
      </c>
      <c r="B56" s="656" t="s">
        <v>218</v>
      </c>
      <c r="C56" s="657"/>
      <c r="D56" s="657"/>
      <c r="E56" s="657"/>
      <c r="F56" s="657"/>
      <c r="G56" s="657"/>
      <c r="H56" s="657"/>
      <c r="I56" s="657"/>
      <c r="J56" s="657"/>
      <c r="K56" s="658"/>
      <c r="L56" s="659"/>
      <c r="M56" s="659"/>
      <c r="N56" s="660"/>
      <c r="P56" s="653" t="s">
        <v>217</v>
      </c>
      <c r="Q56" s="656" t="s">
        <v>223</v>
      </c>
      <c r="R56" s="661"/>
      <c r="S56" s="661"/>
      <c r="T56" s="662"/>
      <c r="U56" s="662"/>
      <c r="V56" s="662"/>
      <c r="W56" s="662"/>
      <c r="X56" s="662"/>
      <c r="Y56" s="662"/>
      <c r="Z56" s="662"/>
      <c r="AA56" s="662"/>
      <c r="AB56" s="662"/>
      <c r="AC56" s="658"/>
      <c r="AD56" s="659"/>
      <c r="AE56" s="659"/>
      <c r="AF56" s="660"/>
      <c r="AG56" s="9"/>
    </row>
    <row r="57" spans="1:33" s="152" customFormat="1" ht="27" customHeight="1" x14ac:dyDescent="0.15">
      <c r="A57" s="654"/>
      <c r="B57" s="648" t="s">
        <v>219</v>
      </c>
      <c r="C57" s="649"/>
      <c r="D57" s="649"/>
      <c r="E57" s="649"/>
      <c r="F57" s="649"/>
      <c r="G57" s="649"/>
      <c r="H57" s="649"/>
      <c r="I57" s="649"/>
      <c r="J57" s="649"/>
      <c r="K57" s="650"/>
      <c r="L57" s="651"/>
      <c r="M57" s="651"/>
      <c r="N57" s="652"/>
      <c r="P57" s="654"/>
      <c r="Q57" s="648" t="s">
        <v>224</v>
      </c>
      <c r="R57" s="663"/>
      <c r="S57" s="663"/>
      <c r="T57" s="664"/>
      <c r="U57" s="664"/>
      <c r="V57" s="664"/>
      <c r="W57" s="664"/>
      <c r="X57" s="664"/>
      <c r="Y57" s="664"/>
      <c r="Z57" s="664"/>
      <c r="AA57" s="664"/>
      <c r="AB57" s="664"/>
      <c r="AC57" s="650"/>
      <c r="AD57" s="651"/>
      <c r="AE57" s="651"/>
      <c r="AF57" s="652"/>
      <c r="AG57" s="9"/>
    </row>
    <row r="58" spans="1:33" s="152" customFormat="1" ht="27" customHeight="1" thickBot="1" x14ac:dyDescent="0.2">
      <c r="A58" s="654"/>
      <c r="B58" s="648" t="s">
        <v>220</v>
      </c>
      <c r="C58" s="649"/>
      <c r="D58" s="649"/>
      <c r="E58" s="649"/>
      <c r="F58" s="649"/>
      <c r="G58" s="649"/>
      <c r="H58" s="649"/>
      <c r="I58" s="649"/>
      <c r="J58" s="649"/>
      <c r="K58" s="650"/>
      <c r="L58" s="651"/>
      <c r="M58" s="651"/>
      <c r="N58" s="652"/>
      <c r="P58" s="655"/>
      <c r="Q58" s="665" t="s">
        <v>225</v>
      </c>
      <c r="R58" s="667"/>
      <c r="S58" s="667"/>
      <c r="T58" s="496"/>
      <c r="U58" s="496"/>
      <c r="V58" s="496"/>
      <c r="W58" s="496"/>
      <c r="X58" s="496"/>
      <c r="Y58" s="496"/>
      <c r="Z58" s="496"/>
      <c r="AA58" s="496"/>
      <c r="AB58" s="496"/>
      <c r="AC58" s="645"/>
      <c r="AD58" s="646"/>
      <c r="AE58" s="646"/>
      <c r="AF58" s="647"/>
      <c r="AG58" s="9"/>
    </row>
    <row r="59" spans="1:33" s="152" customFormat="1" ht="27" customHeight="1" x14ac:dyDescent="0.15">
      <c r="A59" s="654"/>
      <c r="B59" s="648" t="s">
        <v>221</v>
      </c>
      <c r="C59" s="649"/>
      <c r="D59" s="649"/>
      <c r="E59" s="649"/>
      <c r="F59" s="649"/>
      <c r="G59" s="649"/>
      <c r="H59" s="649"/>
      <c r="I59" s="649"/>
      <c r="J59" s="649"/>
      <c r="K59" s="650"/>
      <c r="L59" s="651"/>
      <c r="M59" s="651"/>
      <c r="N59" s="652"/>
      <c r="AC59" s="9"/>
      <c r="AD59" s="9"/>
      <c r="AE59" s="9"/>
      <c r="AF59" s="9"/>
      <c r="AG59" s="9"/>
    </row>
    <row r="60" spans="1:33" s="152" customFormat="1" ht="27" customHeight="1" thickBot="1" x14ac:dyDescent="0.2">
      <c r="A60" s="655"/>
      <c r="B60" s="665" t="s">
        <v>222</v>
      </c>
      <c r="C60" s="666"/>
      <c r="D60" s="666"/>
      <c r="E60" s="666"/>
      <c r="F60" s="666"/>
      <c r="G60" s="666"/>
      <c r="H60" s="666"/>
      <c r="I60" s="666"/>
      <c r="J60" s="666"/>
      <c r="K60" s="645"/>
      <c r="L60" s="646"/>
      <c r="M60" s="646"/>
      <c r="N60" s="647"/>
      <c r="AG60" s="9"/>
    </row>
    <row r="61" spans="1:33" s="152" customFormat="1" ht="21" customHeight="1" x14ac:dyDescent="0.15">
      <c r="AG61" s="9"/>
    </row>
  </sheetData>
  <sheetProtection algorithmName="SHA-512" hashValue="BUMenLEQYW6FZNyGvSu5yZ2RhrJUl7KDIowgBy2Hv5RQgYYPrTOj+QHXGQ92jNI/bed9HM5CjuWNRV0n5yefTQ==" saltValue="v0Hf0UyYVPgw4RjQElZWAA==" spinCount="100000" sheet="1" formatCells="0"/>
  <dataConsolidate/>
  <mergeCells count="262">
    <mergeCell ref="B37:C43"/>
    <mergeCell ref="R28:T28"/>
    <mergeCell ref="D43:P43"/>
    <mergeCell ref="Q43:T43"/>
    <mergeCell ref="U36:X36"/>
    <mergeCell ref="Y36:AB36"/>
    <mergeCell ref="Y22:AB22"/>
    <mergeCell ref="R20:T20"/>
    <mergeCell ref="Y20:AB20"/>
    <mergeCell ref="Q24:R24"/>
    <mergeCell ref="Q31:R31"/>
    <mergeCell ref="Q38:R38"/>
    <mergeCell ref="U24:X24"/>
    <mergeCell ref="U31:X31"/>
    <mergeCell ref="U38:X38"/>
    <mergeCell ref="S23:T24"/>
    <mergeCell ref="S30:T31"/>
    <mergeCell ref="S37:T38"/>
    <mergeCell ref="Y23:AB24"/>
    <mergeCell ref="Y30:AB31"/>
    <mergeCell ref="Y37:AB38"/>
    <mergeCell ref="Q37:R37"/>
    <mergeCell ref="R34:T34"/>
    <mergeCell ref="Q32:T32"/>
    <mergeCell ref="B8:C8"/>
    <mergeCell ref="B9:C15"/>
    <mergeCell ref="B16:C22"/>
    <mergeCell ref="B23:C29"/>
    <mergeCell ref="B30:C36"/>
    <mergeCell ref="AC58:AF58"/>
    <mergeCell ref="B59:J59"/>
    <mergeCell ref="K59:N59"/>
    <mergeCell ref="A56:A60"/>
    <mergeCell ref="B56:J56"/>
    <mergeCell ref="K56:N56"/>
    <mergeCell ref="P56:P58"/>
    <mergeCell ref="Q56:AB56"/>
    <mergeCell ref="AC56:AF56"/>
    <mergeCell ref="B57:J57"/>
    <mergeCell ref="K57:N57"/>
    <mergeCell ref="Q57:AB57"/>
    <mergeCell ref="AC57:AF57"/>
    <mergeCell ref="B60:J60"/>
    <mergeCell ref="K60:N60"/>
    <mergeCell ref="B58:J58"/>
    <mergeCell ref="K58:N58"/>
    <mergeCell ref="Q58:AB58"/>
    <mergeCell ref="A52:A53"/>
    <mergeCell ref="B52:E53"/>
    <mergeCell ref="F52:I53"/>
    <mergeCell ref="AD45:AF46"/>
    <mergeCell ref="D47:I48"/>
    <mergeCell ref="J47:J48"/>
    <mergeCell ref="K47:P48"/>
    <mergeCell ref="Q47:R48"/>
    <mergeCell ref="S47:X48"/>
    <mergeCell ref="Y47:Z48"/>
    <mergeCell ref="AA47:AC48"/>
    <mergeCell ref="AD47:AF48"/>
    <mergeCell ref="Q49:R50"/>
    <mergeCell ref="S49:X50"/>
    <mergeCell ref="Y49:Z50"/>
    <mergeCell ref="AA49:AC50"/>
    <mergeCell ref="B45:C46"/>
    <mergeCell ref="B47:C48"/>
    <mergeCell ref="B49:C50"/>
    <mergeCell ref="AD44:AF44"/>
    <mergeCell ref="D45:I46"/>
    <mergeCell ref="J45:J46"/>
    <mergeCell ref="K45:P46"/>
    <mergeCell ref="Q45:R46"/>
    <mergeCell ref="S45:X46"/>
    <mergeCell ref="Y45:Z46"/>
    <mergeCell ref="AA45:AC46"/>
    <mergeCell ref="A44:A50"/>
    <mergeCell ref="D44:I44"/>
    <mergeCell ref="K44:P44"/>
    <mergeCell ref="Q44:R44"/>
    <mergeCell ref="S44:X44"/>
    <mergeCell ref="Y44:Z44"/>
    <mergeCell ref="D49:I50"/>
    <mergeCell ref="J49:J50"/>
    <mergeCell ref="K49:P50"/>
    <mergeCell ref="AD49:AF50"/>
    <mergeCell ref="AA44:AC44"/>
    <mergeCell ref="B44:C44"/>
    <mergeCell ref="AC43:AF43"/>
    <mergeCell ref="Q40:Q42"/>
    <mergeCell ref="R40:T40"/>
    <mergeCell ref="U40:X40"/>
    <mergeCell ref="Y40:AB40"/>
    <mergeCell ref="AC40:AF40"/>
    <mergeCell ref="R41:T41"/>
    <mergeCell ref="U41:X41"/>
    <mergeCell ref="Y41:AB41"/>
    <mergeCell ref="AC41:AF41"/>
    <mergeCell ref="R42:T42"/>
    <mergeCell ref="U42:X42"/>
    <mergeCell ref="Y42:AB42"/>
    <mergeCell ref="AC42:AF42"/>
    <mergeCell ref="U43:X43"/>
    <mergeCell ref="Y43:AB43"/>
    <mergeCell ref="AC37:AF38"/>
    <mergeCell ref="AC36:AF36"/>
    <mergeCell ref="D37:I42"/>
    <mergeCell ref="J37:J42"/>
    <mergeCell ref="K37:P42"/>
    <mergeCell ref="U37:X37"/>
    <mergeCell ref="Y34:AB34"/>
    <mergeCell ref="AC34:AF34"/>
    <mergeCell ref="R35:T35"/>
    <mergeCell ref="U35:X35"/>
    <mergeCell ref="Y35:AB35"/>
    <mergeCell ref="AC35:AF35"/>
    <mergeCell ref="D30:I35"/>
    <mergeCell ref="J30:J35"/>
    <mergeCell ref="K30:P35"/>
    <mergeCell ref="D36:P36"/>
    <mergeCell ref="Q36:T36"/>
    <mergeCell ref="Q30:R30"/>
    <mergeCell ref="U30:X30"/>
    <mergeCell ref="Q33:Q35"/>
    <mergeCell ref="R33:T33"/>
    <mergeCell ref="U33:X33"/>
    <mergeCell ref="Y33:AB33"/>
    <mergeCell ref="D29:P29"/>
    <mergeCell ref="Q29:T29"/>
    <mergeCell ref="U29:X29"/>
    <mergeCell ref="Y29:AB29"/>
    <mergeCell ref="AC29:AF29"/>
    <mergeCell ref="Q26:Q28"/>
    <mergeCell ref="R26:T26"/>
    <mergeCell ref="U26:X26"/>
    <mergeCell ref="Y26:AB26"/>
    <mergeCell ref="AC26:AF26"/>
    <mergeCell ref="R27:T27"/>
    <mergeCell ref="U27:X27"/>
    <mergeCell ref="Y27:AB27"/>
    <mergeCell ref="AC27:AF27"/>
    <mergeCell ref="D23:I28"/>
    <mergeCell ref="J23:J28"/>
    <mergeCell ref="K23:P28"/>
    <mergeCell ref="U23:X23"/>
    <mergeCell ref="U28:X28"/>
    <mergeCell ref="Y28:AB28"/>
    <mergeCell ref="AC28:AF28"/>
    <mergeCell ref="Q23:R23"/>
    <mergeCell ref="AC23:AF24"/>
    <mergeCell ref="D22:H22"/>
    <mergeCell ref="I22:J22"/>
    <mergeCell ref="K22:M22"/>
    <mergeCell ref="N22:P22"/>
    <mergeCell ref="Q22:T22"/>
    <mergeCell ref="U22:X22"/>
    <mergeCell ref="Q19:Q21"/>
    <mergeCell ref="R19:T19"/>
    <mergeCell ref="U20:X20"/>
    <mergeCell ref="D16:I21"/>
    <mergeCell ref="J16:J21"/>
    <mergeCell ref="K16:P21"/>
    <mergeCell ref="Q16:R16"/>
    <mergeCell ref="R21:T21"/>
    <mergeCell ref="U19:X19"/>
    <mergeCell ref="D15:H15"/>
    <mergeCell ref="I15:J15"/>
    <mergeCell ref="K15:M15"/>
    <mergeCell ref="N15:P15"/>
    <mergeCell ref="Q15:T15"/>
    <mergeCell ref="D9:I14"/>
    <mergeCell ref="J9:J14"/>
    <mergeCell ref="K9:P14"/>
    <mergeCell ref="Q9:R9"/>
    <mergeCell ref="Q10:R10"/>
    <mergeCell ref="S9:T10"/>
    <mergeCell ref="R14:T14"/>
    <mergeCell ref="Q11:T11"/>
    <mergeCell ref="R12:T12"/>
    <mergeCell ref="R13:T13"/>
    <mergeCell ref="Y15:AB15"/>
    <mergeCell ref="AC15:AF15"/>
    <mergeCell ref="U15:X15"/>
    <mergeCell ref="U10:X10"/>
    <mergeCell ref="Y9:AB10"/>
    <mergeCell ref="AC9:AF10"/>
    <mergeCell ref="AC13:AF13"/>
    <mergeCell ref="U14:X14"/>
    <mergeCell ref="Y14:AB14"/>
    <mergeCell ref="AC14:AF14"/>
    <mergeCell ref="U11:X11"/>
    <mergeCell ref="Y11:AB11"/>
    <mergeCell ref="AG37:AG38"/>
    <mergeCell ref="AH37:AH38"/>
    <mergeCell ref="A1:B1"/>
    <mergeCell ref="C1:D1"/>
    <mergeCell ref="E1:F1"/>
    <mergeCell ref="AB2:AD2"/>
    <mergeCell ref="AE2:AF2"/>
    <mergeCell ref="A5:C5"/>
    <mergeCell ref="D5:H5"/>
    <mergeCell ref="I5:K5"/>
    <mergeCell ref="T5:W5"/>
    <mergeCell ref="L5:S5"/>
    <mergeCell ref="X5:Y5"/>
    <mergeCell ref="AA5:AD5"/>
    <mergeCell ref="G1:H1"/>
    <mergeCell ref="A8:A43"/>
    <mergeCell ref="D8:I8"/>
    <mergeCell ref="K8:P8"/>
    <mergeCell ref="Q8:T8"/>
    <mergeCell ref="U8:X8"/>
    <mergeCell ref="Y8:AB8"/>
    <mergeCell ref="AC8:AF8"/>
    <mergeCell ref="Q12:Q14"/>
    <mergeCell ref="U13:X13"/>
    <mergeCell ref="AC22:AF22"/>
    <mergeCell ref="U34:X34"/>
    <mergeCell ref="AC30:AF31"/>
    <mergeCell ref="AG9:AG10"/>
    <mergeCell ref="AH9:AH10"/>
    <mergeCell ref="AG16:AG17"/>
    <mergeCell ref="AH16:AH17"/>
    <mergeCell ref="AG23:AG24"/>
    <mergeCell ref="AH23:AH24"/>
    <mergeCell ref="AG30:AG31"/>
    <mergeCell ref="AH30:AH31"/>
    <mergeCell ref="Y19:AB19"/>
    <mergeCell ref="AC19:AF19"/>
    <mergeCell ref="U16:X16"/>
    <mergeCell ref="U21:X21"/>
    <mergeCell ref="Y21:AB21"/>
    <mergeCell ref="AC21:AF21"/>
    <mergeCell ref="AC20:AF20"/>
    <mergeCell ref="AC33:AF33"/>
    <mergeCell ref="U12:X12"/>
    <mergeCell ref="Y12:AB12"/>
    <mergeCell ref="AC12:AF12"/>
    <mergeCell ref="Y13:AB13"/>
    <mergeCell ref="U9:X9"/>
    <mergeCell ref="A2:Z2"/>
    <mergeCell ref="A7:P7"/>
    <mergeCell ref="Q7:AF7"/>
    <mergeCell ref="U32:X32"/>
    <mergeCell ref="Y32:AB32"/>
    <mergeCell ref="AC32:AF32"/>
    <mergeCell ref="Q39:T39"/>
    <mergeCell ref="U39:X39"/>
    <mergeCell ref="Y39:AB39"/>
    <mergeCell ref="AC39:AF39"/>
    <mergeCell ref="AC11:AF11"/>
    <mergeCell ref="Q18:T18"/>
    <mergeCell ref="U18:X18"/>
    <mergeCell ref="Y18:AB18"/>
    <mergeCell ref="AC18:AF18"/>
    <mergeCell ref="Q25:T25"/>
    <mergeCell ref="U25:X25"/>
    <mergeCell ref="Y25:AB25"/>
    <mergeCell ref="AC25:AF25"/>
    <mergeCell ref="Y16:AB17"/>
    <mergeCell ref="AC16:AF17"/>
    <mergeCell ref="U17:X17"/>
    <mergeCell ref="Q17:R17"/>
    <mergeCell ref="S16:T17"/>
  </mergeCells>
  <phoneticPr fontId="1"/>
  <conditionalFormatting sqref="L5:M5 AC54:AF267 AG44:AG50">
    <cfRule type="containsText" dxfId="248" priority="927" operator="containsText" text="自動表示">
      <formula>NOT(ISERROR(SEARCH("自動表示",L5)))</formula>
    </cfRule>
  </conditionalFormatting>
  <conditionalFormatting sqref="X5 Z5 D16:P21 D23:P28 D30:P35 D37:P42 B45:P50">
    <cfRule type="containsBlanks" dxfId="247" priority="923">
      <formula>LEN(TRIM(B5))=0</formula>
    </cfRule>
  </conditionalFormatting>
  <conditionalFormatting sqref="K56:K60 F52:I53">
    <cfRule type="containsBlanks" dxfId="246" priority="929">
      <formula>LEN(TRIM(F52))=0</formula>
    </cfRule>
  </conditionalFormatting>
  <conditionalFormatting sqref="AC56">
    <cfRule type="containsBlanks" dxfId="245" priority="899">
      <formula>LEN(TRIM(AC56))=0</formula>
    </cfRule>
  </conditionalFormatting>
  <conditionalFormatting sqref="AC57">
    <cfRule type="containsBlanks" dxfId="244" priority="898">
      <formula>LEN(TRIM(AC57))=0</formula>
    </cfRule>
  </conditionalFormatting>
  <conditionalFormatting sqref="AC58">
    <cfRule type="containsBlanks" dxfId="243" priority="897">
      <formula>LEN(TRIM(AC58))=0</formula>
    </cfRule>
  </conditionalFormatting>
  <conditionalFormatting sqref="D5:E5">
    <cfRule type="containsText" dxfId="242" priority="850" operator="containsText" text="自動表示">
      <formula>NOT(ISERROR(SEARCH("自動表示",D5)))</formula>
    </cfRule>
  </conditionalFormatting>
  <conditionalFormatting sqref="AE5:AF5">
    <cfRule type="containsBlanks" dxfId="241" priority="834">
      <formula>LEN(TRIM(AE5))=0</formula>
    </cfRule>
  </conditionalFormatting>
  <conditionalFormatting sqref="Q45:X50 AA45:AF50">
    <cfRule type="containsBlanks" dxfId="240" priority="475">
      <formula>LEN(TRIM(Q45))=0</formula>
    </cfRule>
  </conditionalFormatting>
  <conditionalFormatting sqref="I15:J15 I22:J22">
    <cfRule type="containsBlanks" dxfId="239" priority="474">
      <formula>LEN(TRIM(I15))=0</formula>
    </cfRule>
  </conditionalFormatting>
  <conditionalFormatting sqref="N15:P15">
    <cfRule type="expression" dxfId="238" priority="465">
      <formula>$K$15="事由発生年月を回答→"</formula>
    </cfRule>
  </conditionalFormatting>
  <conditionalFormatting sqref="N22:P22">
    <cfRule type="expression" dxfId="237" priority="472">
      <formula>$K$22="事由発生年月を回答→"</formula>
    </cfRule>
  </conditionalFormatting>
  <conditionalFormatting sqref="Q15:AF15 D9:R10 Y9:AF10 D11:AF14">
    <cfRule type="containsText" dxfId="236" priority="471" operator="containsText" text="自動表示">
      <formula>NOT(ISERROR(SEARCH("自動表示",D9)))</formula>
    </cfRule>
    <cfRule type="containsBlanks" dxfId="235" priority="473">
      <formula>LEN(TRIM(D9))=0</formula>
    </cfRule>
  </conditionalFormatting>
  <conditionalFormatting sqref="D16:P21 U18:AF18 Y16:AF17 AC19:AF21 Y22:AF22">
    <cfRule type="expression" dxfId="234" priority="463">
      <formula>$I$22="生別"</formula>
    </cfRule>
    <cfRule type="expression" dxfId="233" priority="466">
      <formula>$I$22="死別"</formula>
    </cfRule>
    <cfRule type="containsText" dxfId="232" priority="467" operator="containsText" text="自動表示">
      <formula>NOT(ISERROR(SEARCH("自動表示",D16)))</formula>
    </cfRule>
  </conditionalFormatting>
  <conditionalFormatting sqref="U25:AF25 Y23:AF24 U32:AF32 Y30:AF31 U39:AF39 Y37:AF38 U29:AF29 U36:AF36 U43:AF43 AC26:AF28 AC33:AF35 AC40:AF42">
    <cfRule type="containsText" dxfId="231" priority="464" operator="containsText" text="自動表示">
      <formula>NOT(ISERROR(SEARCH("自動表示",U23)))</formula>
    </cfRule>
  </conditionalFormatting>
  <conditionalFormatting sqref="AC19:AF21 AC26:AF28 AC33:AF35 AC40:AF42 B23:C43 Y45:Z50">
    <cfRule type="containsBlanks" dxfId="230" priority="468">
      <formula>LEN(TRIM(B19))=0</formula>
    </cfRule>
  </conditionalFormatting>
  <conditionalFormatting sqref="S9:T10">
    <cfRule type="containsText" dxfId="229" priority="415" operator="containsText" text="自動表示">
      <formula>NOT(ISERROR(SEARCH("自動表示",S9)))</formula>
    </cfRule>
    <cfRule type="containsBlanks" dxfId="228" priority="416">
      <formula>LEN(TRIM(S9))=0</formula>
    </cfRule>
  </conditionalFormatting>
  <conditionalFormatting sqref="S16:T17">
    <cfRule type="containsText" dxfId="227" priority="411" operator="containsText" text="自動表示">
      <formula>NOT(ISERROR(SEARCH("自動表示",S16)))</formula>
    </cfRule>
    <cfRule type="containsBlanks" dxfId="226" priority="412">
      <formula>LEN(TRIM(S16))=0</formula>
    </cfRule>
  </conditionalFormatting>
  <conditionalFormatting sqref="S23:T24">
    <cfRule type="containsText" dxfId="225" priority="407" operator="containsText" text="自動表示">
      <formula>NOT(ISERROR(SEARCH("自動表示",S23)))</formula>
    </cfRule>
    <cfRule type="containsBlanks" dxfId="224" priority="408">
      <formula>LEN(TRIM(S23))=0</formula>
    </cfRule>
  </conditionalFormatting>
  <conditionalFormatting sqref="S30:T31">
    <cfRule type="containsText" dxfId="223" priority="403" operator="containsText" text="自動表示">
      <formula>NOT(ISERROR(SEARCH("自動表示",S30)))</formula>
    </cfRule>
    <cfRule type="containsBlanks" dxfId="222" priority="404">
      <formula>LEN(TRIM(S30))=0</formula>
    </cfRule>
  </conditionalFormatting>
  <conditionalFormatting sqref="S37:T38">
    <cfRule type="containsText" dxfId="221" priority="399" operator="containsText" text="自動表示">
      <formula>NOT(ISERROR(SEARCH("自動表示",S37)))</formula>
    </cfRule>
    <cfRule type="containsBlanks" dxfId="220" priority="400">
      <formula>LEN(TRIM(S37))=0</formula>
    </cfRule>
  </conditionalFormatting>
  <conditionalFormatting sqref="Q16:R17">
    <cfRule type="containsText" dxfId="219" priority="395" operator="containsText" text="自動表示">
      <formula>NOT(ISERROR(SEARCH("自動表示",Q16)))</formula>
    </cfRule>
    <cfRule type="containsBlanks" dxfId="218" priority="396">
      <formula>LEN(TRIM(Q16))=0</formula>
    </cfRule>
  </conditionalFormatting>
  <conditionalFormatting sqref="Q23:R24">
    <cfRule type="containsText" dxfId="217" priority="391" operator="containsText" text="自動表示">
      <formula>NOT(ISERROR(SEARCH("自動表示",Q23)))</formula>
    </cfRule>
    <cfRule type="containsBlanks" dxfId="216" priority="392">
      <formula>LEN(TRIM(Q23))=0</formula>
    </cfRule>
  </conditionalFormatting>
  <conditionalFormatting sqref="Q30:R31">
    <cfRule type="containsText" dxfId="215" priority="387" operator="containsText" text="自動表示">
      <formula>NOT(ISERROR(SEARCH("自動表示",Q30)))</formula>
    </cfRule>
    <cfRule type="containsBlanks" dxfId="214" priority="388">
      <formula>LEN(TRIM(Q30))=0</formula>
    </cfRule>
  </conditionalFormatting>
  <conditionalFormatting sqref="Q37:R38">
    <cfRule type="containsText" dxfId="213" priority="383" operator="containsText" text="自動表示">
      <formula>NOT(ISERROR(SEARCH("自動表示",Q37)))</formula>
    </cfRule>
    <cfRule type="containsBlanks" dxfId="212" priority="384">
      <formula>LEN(TRIM(Q37))=0</formula>
    </cfRule>
  </conditionalFormatting>
  <conditionalFormatting sqref="Q18:T22">
    <cfRule type="containsText" dxfId="211" priority="379" operator="containsText" text="自動表示">
      <formula>NOT(ISERROR(SEARCH("自動表示",Q18)))</formula>
    </cfRule>
    <cfRule type="containsBlanks" dxfId="210" priority="380">
      <formula>LEN(TRIM(Q18))=0</formula>
    </cfRule>
  </conditionalFormatting>
  <conditionalFormatting sqref="Q25:T29">
    <cfRule type="containsText" dxfId="209" priority="375" operator="containsText" text="自動表示">
      <formula>NOT(ISERROR(SEARCH("自動表示",Q25)))</formula>
    </cfRule>
    <cfRule type="containsBlanks" dxfId="208" priority="376">
      <formula>LEN(TRIM(Q25))=0</formula>
    </cfRule>
  </conditionalFormatting>
  <conditionalFormatting sqref="Q32:T36">
    <cfRule type="containsText" dxfId="207" priority="371" operator="containsText" text="自動表示">
      <formula>NOT(ISERROR(SEARCH("自動表示",Q32)))</formula>
    </cfRule>
    <cfRule type="containsBlanks" dxfId="206" priority="372">
      <formula>LEN(TRIM(Q32))=0</formula>
    </cfRule>
  </conditionalFormatting>
  <conditionalFormatting sqref="Q39:T43">
    <cfRule type="containsText" dxfId="205" priority="367" operator="containsText" text="自動表示">
      <formula>NOT(ISERROR(SEARCH("自動表示",Q39)))</formula>
    </cfRule>
    <cfRule type="containsBlanks" dxfId="204" priority="368">
      <formula>LEN(TRIM(Q39))=0</formula>
    </cfRule>
  </conditionalFormatting>
  <conditionalFormatting sqref="U26:X28">
    <cfRule type="containsText" dxfId="203" priority="343" operator="containsText" text="自動表示">
      <formula>NOT(ISERROR(SEARCH("自動表示",U26)))</formula>
    </cfRule>
    <cfRule type="containsBlanks" dxfId="202" priority="344">
      <formula>LEN(TRIM(U26))=0</formula>
    </cfRule>
  </conditionalFormatting>
  <conditionalFormatting sqref="U33:X35">
    <cfRule type="containsText" dxfId="201" priority="339" operator="containsText" text="自動表示">
      <formula>NOT(ISERROR(SEARCH("自動表示",U33)))</formula>
    </cfRule>
    <cfRule type="containsBlanks" dxfId="200" priority="340">
      <formula>LEN(TRIM(U33))=0</formula>
    </cfRule>
  </conditionalFormatting>
  <conditionalFormatting sqref="U40:X42">
    <cfRule type="containsText" dxfId="199" priority="335" operator="containsText" text="自動表示">
      <formula>NOT(ISERROR(SEARCH("自動表示",U40)))</formula>
    </cfRule>
    <cfRule type="containsBlanks" dxfId="198" priority="336">
      <formula>LEN(TRIM(U40))=0</formula>
    </cfRule>
  </conditionalFormatting>
  <conditionalFormatting sqref="Q15:AF15 D11:AF14 D9:T10 Y9:AF10">
    <cfRule type="expression" dxfId="197" priority="331">
      <formula>$I$15="死別"</formula>
    </cfRule>
    <cfRule type="expression" dxfId="196" priority="332">
      <formula>$I$15="生別"</formula>
    </cfRule>
  </conditionalFormatting>
  <conditionalFormatting sqref="D16:P21 Q18:AF18 Q19:T22 AC19:AF21 Q16:T17 Y16:AF17 Y22:AF22">
    <cfRule type="expression" dxfId="195" priority="329">
      <formula>$I$22="生別"</formula>
    </cfRule>
    <cfRule type="expression" dxfId="194" priority="330">
      <formula>$I$22="死別"</formula>
    </cfRule>
  </conditionalFormatting>
  <conditionalFormatting sqref="U19:X21">
    <cfRule type="containsText" dxfId="193" priority="327" operator="containsText" text="自動表示">
      <formula>NOT(ISERROR(SEARCH("自動表示",U19)))</formula>
    </cfRule>
    <cfRule type="containsBlanks" dxfId="192" priority="328">
      <formula>LEN(TRIM(U19))=0</formula>
    </cfRule>
  </conditionalFormatting>
  <conditionalFormatting sqref="U19:X21">
    <cfRule type="expression" dxfId="191" priority="325">
      <formula>$I$22="死別"</formula>
    </cfRule>
    <cfRule type="expression" dxfId="190" priority="326">
      <formula>$I$22="生別"</formula>
    </cfRule>
  </conditionalFormatting>
  <conditionalFormatting sqref="Y19:AB19">
    <cfRule type="containsText" dxfId="189" priority="319" operator="containsText" text="自動表示">
      <formula>NOT(ISERROR(SEARCH("自動表示",Y19)))</formula>
    </cfRule>
    <cfRule type="containsBlanks" dxfId="188" priority="320">
      <formula>LEN(TRIM(Y19))=0</formula>
    </cfRule>
  </conditionalFormatting>
  <conditionalFormatting sqref="Y19:AB19">
    <cfRule type="expression" dxfId="187" priority="317">
      <formula>$I$22="死別"</formula>
    </cfRule>
    <cfRule type="expression" dxfId="186" priority="318">
      <formula>$I$22="生別"</formula>
    </cfRule>
  </conditionalFormatting>
  <conditionalFormatting sqref="Y20:AB20">
    <cfRule type="containsText" dxfId="185" priority="315" operator="containsText" text="自動表示">
      <formula>NOT(ISERROR(SEARCH("自動表示",Y20)))</formula>
    </cfRule>
    <cfRule type="containsBlanks" dxfId="184" priority="316">
      <formula>LEN(TRIM(Y20))=0</formula>
    </cfRule>
  </conditionalFormatting>
  <conditionalFormatting sqref="Y20:AB20">
    <cfRule type="expression" dxfId="183" priority="313">
      <formula>$I$22="死別"</formula>
    </cfRule>
    <cfRule type="expression" dxfId="182" priority="314">
      <formula>$I$22="生別"</formula>
    </cfRule>
  </conditionalFormatting>
  <conditionalFormatting sqref="Y21:AB21">
    <cfRule type="containsText" dxfId="181" priority="311" operator="containsText" text="自動表示">
      <formula>NOT(ISERROR(SEARCH("自動表示",Y21)))</formula>
    </cfRule>
    <cfRule type="containsBlanks" dxfId="180" priority="312">
      <formula>LEN(TRIM(Y21))=0</formula>
    </cfRule>
  </conditionalFormatting>
  <conditionalFormatting sqref="Y21:AB21">
    <cfRule type="expression" dxfId="179" priority="309">
      <formula>$I$22="死別"</formula>
    </cfRule>
    <cfRule type="expression" dxfId="178" priority="310">
      <formula>$I$22="生別"</formula>
    </cfRule>
  </conditionalFormatting>
  <conditionalFormatting sqref="Y26:AB26">
    <cfRule type="containsText" dxfId="177" priority="307" operator="containsText" text="自動表示">
      <formula>NOT(ISERROR(SEARCH("自動表示",Y26)))</formula>
    </cfRule>
    <cfRule type="containsBlanks" dxfId="176" priority="308">
      <formula>LEN(TRIM(Y26))=0</formula>
    </cfRule>
  </conditionalFormatting>
  <conditionalFormatting sqref="Y27:AB27">
    <cfRule type="containsText" dxfId="175" priority="303" operator="containsText" text="自動表示">
      <formula>NOT(ISERROR(SEARCH("自動表示",Y27)))</formula>
    </cfRule>
    <cfRule type="containsBlanks" dxfId="174" priority="304">
      <formula>LEN(TRIM(Y27))=0</formula>
    </cfRule>
  </conditionalFormatting>
  <conditionalFormatting sqref="Y28:AB28">
    <cfRule type="containsText" dxfId="173" priority="299" operator="containsText" text="自動表示">
      <formula>NOT(ISERROR(SEARCH("自動表示",Y28)))</formula>
    </cfRule>
    <cfRule type="containsBlanks" dxfId="172" priority="300">
      <formula>LEN(TRIM(Y28))=0</formula>
    </cfRule>
  </conditionalFormatting>
  <conditionalFormatting sqref="Y33:AB33">
    <cfRule type="containsText" dxfId="171" priority="295" operator="containsText" text="自動表示">
      <formula>NOT(ISERROR(SEARCH("自動表示",Y33)))</formula>
    </cfRule>
    <cfRule type="containsBlanks" dxfId="170" priority="296">
      <formula>LEN(TRIM(Y33))=0</formula>
    </cfRule>
  </conditionalFormatting>
  <conditionalFormatting sqref="Y34:AB34">
    <cfRule type="containsText" dxfId="169" priority="291" operator="containsText" text="自動表示">
      <formula>NOT(ISERROR(SEARCH("自動表示",Y34)))</formula>
    </cfRule>
    <cfRule type="containsBlanks" dxfId="168" priority="292">
      <formula>LEN(TRIM(Y34))=0</formula>
    </cfRule>
  </conditionalFormatting>
  <conditionalFormatting sqref="Y35:AB35">
    <cfRule type="containsText" dxfId="167" priority="287" operator="containsText" text="自動表示">
      <formula>NOT(ISERROR(SEARCH("自動表示",Y35)))</formula>
    </cfRule>
    <cfRule type="containsBlanks" dxfId="166" priority="288">
      <formula>LEN(TRIM(Y35))=0</formula>
    </cfRule>
  </conditionalFormatting>
  <conditionalFormatting sqref="Y40:AB40">
    <cfRule type="containsText" dxfId="165" priority="283" operator="containsText" text="自動表示">
      <formula>NOT(ISERROR(SEARCH("自動表示",Y40)))</formula>
    </cfRule>
    <cfRule type="containsBlanks" dxfId="164" priority="284">
      <formula>LEN(TRIM(Y40))=0</formula>
    </cfRule>
  </conditionalFormatting>
  <conditionalFormatting sqref="Y41:AB41">
    <cfRule type="containsText" dxfId="163" priority="279" operator="containsText" text="自動表示">
      <formula>NOT(ISERROR(SEARCH("自動表示",Y41)))</formula>
    </cfRule>
    <cfRule type="containsBlanks" dxfId="162" priority="280">
      <formula>LEN(TRIM(Y41))=0</formula>
    </cfRule>
  </conditionalFormatting>
  <conditionalFormatting sqref="Y42:AB42">
    <cfRule type="containsText" dxfId="161" priority="275" operator="containsText" text="自動表示">
      <formula>NOT(ISERROR(SEARCH("自動表示",Y42)))</formula>
    </cfRule>
    <cfRule type="containsBlanks" dxfId="160" priority="276">
      <formula>LEN(TRIM(Y42))=0</formula>
    </cfRule>
  </conditionalFormatting>
  <conditionalFormatting sqref="U9:X10">
    <cfRule type="containsText" dxfId="159" priority="211" operator="containsText" text="自動表示">
      <formula>NOT(ISERROR(SEARCH("自動表示",U9)))</formula>
    </cfRule>
    <cfRule type="containsBlanks" dxfId="158" priority="212">
      <formula>LEN(TRIM(U9))=0</formula>
    </cfRule>
  </conditionalFormatting>
  <conditionalFormatting sqref="U9:X10">
    <cfRule type="expression" dxfId="157" priority="209">
      <formula>$I$15="死別"</formula>
    </cfRule>
    <cfRule type="expression" dxfId="156" priority="210">
      <formula>$I$15="生別"</formula>
    </cfRule>
  </conditionalFormatting>
  <conditionalFormatting sqref="U30:X31">
    <cfRule type="containsText" dxfId="155" priority="27" operator="containsText" text="自動表示">
      <formula>NOT(ISERROR(SEARCH("自動表示",U30)))</formula>
    </cfRule>
    <cfRule type="containsBlanks" dxfId="154" priority="28">
      <formula>LEN(TRIM(U30))=0</formula>
    </cfRule>
  </conditionalFormatting>
  <conditionalFormatting sqref="U30:X31">
    <cfRule type="expression" dxfId="153" priority="25">
      <formula>$I$15="死別"</formula>
    </cfRule>
    <cfRule type="expression" dxfId="152" priority="26">
      <formula>$I$15="生別"</formula>
    </cfRule>
  </conditionalFormatting>
  <conditionalFormatting sqref="U23:X24">
    <cfRule type="containsText" dxfId="151" priority="15" operator="containsText" text="自動表示">
      <formula>NOT(ISERROR(SEARCH("自動表示",U23)))</formula>
    </cfRule>
    <cfRule type="containsBlanks" dxfId="150" priority="16">
      <formula>LEN(TRIM(U23))=0</formula>
    </cfRule>
  </conditionalFormatting>
  <conditionalFormatting sqref="U23:X24">
    <cfRule type="expression" dxfId="149" priority="13">
      <formula>$I$15="死別"</formula>
    </cfRule>
    <cfRule type="expression" dxfId="148" priority="14">
      <formula>$I$15="生別"</formula>
    </cfRule>
  </conditionalFormatting>
  <conditionalFormatting sqref="U16:X17">
    <cfRule type="containsText" dxfId="147" priority="11" operator="containsText" text="自動表示">
      <formula>NOT(ISERROR(SEARCH("自動表示",U16)))</formula>
    </cfRule>
    <cfRule type="containsBlanks" dxfId="146" priority="12">
      <formula>LEN(TRIM(U16))=0</formula>
    </cfRule>
  </conditionalFormatting>
  <conditionalFormatting sqref="U16:X17">
    <cfRule type="expression" dxfId="145" priority="9">
      <formula>$I$15="死別"</formula>
    </cfRule>
    <cfRule type="expression" dxfId="144" priority="10">
      <formula>$I$15="生別"</formula>
    </cfRule>
  </conditionalFormatting>
  <conditionalFormatting sqref="U37:X38">
    <cfRule type="containsText" dxfId="143" priority="7" operator="containsText" text="自動表示">
      <formula>NOT(ISERROR(SEARCH("自動表示",U37)))</formula>
    </cfRule>
    <cfRule type="containsBlanks" dxfId="142" priority="8">
      <formula>LEN(TRIM(U37))=0</formula>
    </cfRule>
  </conditionalFormatting>
  <conditionalFormatting sqref="U37:X38">
    <cfRule type="expression" dxfId="141" priority="5">
      <formula>$I$15="死別"</formula>
    </cfRule>
    <cfRule type="expression" dxfId="140" priority="6">
      <formula>$I$15="生別"</formula>
    </cfRule>
  </conditionalFormatting>
  <conditionalFormatting sqref="U22:X22">
    <cfRule type="containsText" dxfId="139" priority="3" operator="containsText" text="自動表示">
      <formula>NOT(ISERROR(SEARCH("自動表示",U22)))</formula>
    </cfRule>
    <cfRule type="containsBlanks" dxfId="138" priority="4">
      <formula>LEN(TRIM(U22))=0</formula>
    </cfRule>
  </conditionalFormatting>
  <conditionalFormatting sqref="U22:X22">
    <cfRule type="expression" dxfId="137" priority="1">
      <formula>$I$15="死別"</formula>
    </cfRule>
    <cfRule type="expression" dxfId="136" priority="2">
      <formula>$I$15="生別"</formula>
    </cfRule>
  </conditionalFormatting>
  <dataValidations xWindow="716" yWindow="660" count="34">
    <dataValidation imeMode="halfAlpha" allowBlank="1" showInputMessage="1" showErrorMessage="1" promptTitle="年齢" prompt="4月時点の年齢を記入。" sqref="J45:J50" xr:uid="{5AC1312C-5CA4-4DD4-A77C-7771FAC28D1D}"/>
    <dataValidation imeMode="halfAlpha" allowBlank="1" showInputMessage="1" showErrorMessage="1" promptTitle="年齢" prompt="４月時点の年齢を記入。" sqref="J26:J28 J37:J42 J19:J21 J16:J17 J23:J24 J30:J31 J33:J35 J9:J14" xr:uid="{2E55ECB6-23A4-441F-B36B-BA9FB782CBB8}"/>
    <dataValidation imeMode="halfAlpha" allowBlank="1" showInputMessage="1" showErrorMessage="1" promptTitle="生別等の発生年月" prompt="DDDD/YYの形式で入力してください。_x000a_例）2023/04" sqref="N15:P15 N22:P22" xr:uid="{78866F9A-1E4A-4786-B2EA-D7AB61F26FB6}"/>
    <dataValidation allowBlank="1" showInputMessage="1" showErrorMessage="1" promptTitle="学校名" prompt="幼稚園・保育園の場合は記入不要。" sqref="K44:P44" xr:uid="{F5D0F92B-EB70-449C-8376-0185D8E13311}"/>
    <dataValidation allowBlank="1" showInputMessage="1" showErrorMessage="1" promptTitle="両親・祖父母等" prompt="両親・祖父母等の情報を記入してください。" sqref="A8:A43" xr:uid="{FA0341D8-49E9-4F30-BF12-0BE9FE83787D}"/>
    <dataValidation type="list" allowBlank="1" showInputMessage="1" showErrorMessage="1" promptTitle="確定・未定" prompt="「未定」を選択した場合、確定後、必ず吹田学生センターに報告してください。確定の連絡があるまでは、選考の対象になりません。" sqref="AD45:AF51" xr:uid="{22BB3733-57EF-49C1-8C31-5CBE7DC0A754}">
      <formula1>"確定,未定"</formula1>
    </dataValidation>
    <dataValidation allowBlank="1" showInputMessage="1" showErrorMessage="1" errorTitle="あかん" sqref="AJ4 AJ12 AJ8" xr:uid="{466B316D-1DD8-4FBF-A107-B870B07AF2A1}"/>
    <dataValidation type="whole" allowBlank="1" showInputMessage="1" showErrorMessage="1" errorTitle="生計維持" error="主従は各１名を設定してください。" sqref="AI6:AI7" xr:uid="{97CC5568-4F50-4BEB-BB8B-8AA8A9A78392}">
      <formula1>0</formula1>
      <formula2>0</formula2>
    </dataValidation>
    <dataValidation type="whole" allowBlank="1" showInputMessage="1" showErrorMessage="1" errorTitle="生計維持" error="主従は各１名を設定してください。" sqref="AI12 AI4 AI8" xr:uid="{4E67418F-CE73-436F-B626-2396006B66BA}">
      <formula1>0</formula1>
      <formula2>1</formula2>
    </dataValidation>
    <dataValidation allowBlank="1" showInputMessage="1" showErrorMessage="1" promptTitle="職業等" prompt="会社員、パート、食品小売業、小学校教諭、アパート経営等、具体的に記入してください。" sqref="K16:P17 K37:P39 K23:P24 K30:P31 K9:P14" xr:uid="{12612910-7491-456F-88D1-28A8FBEA845C}"/>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E5:AF5 Z5" xr:uid="{F50E1BBA-5254-4602-82B1-8BABB0CEB469}"/>
    <dataValidation type="list" allowBlank="1" showInputMessage="1" showErrorMessage="1" sqref="K56:K60 AC56:AC58" xr:uid="{83513D71-6FE6-400E-9F15-178D8CE1E43D}">
      <formula1>"○"</formula1>
    </dataValidation>
    <dataValidation imeMode="halfAlpha" allowBlank="1" showInputMessage="1" showErrorMessage="1" sqref="Y36 U36 AC22 Y22 AC15 AC29 Y43 Y23:AF23 Y40:AB42 Y16:AF16 Y15 Y29 U29 AC36 U15 Y37:AF37 Y26:AB28 Y9:AF9 Y33:AB35 Y30:AF30 Y12:AB14 Y19:AB21 AC43 U22" xr:uid="{9C5D89B0-85D8-4A64-BA69-BD1230EEB7EE}"/>
    <dataValidation type="list" allowBlank="1" showInputMessage="1" showErrorMessage="1" sqref="S49:T49 S45:T45 S47:T47" xr:uid="{CA7A30B6-1A93-478E-986D-346F569D1182}">
      <formula1>"小学校,中学校,高校,高専,専修（高等）,専修（専門）,大学"</formula1>
    </dataValidation>
    <dataValidation type="list" allowBlank="1" showInputMessage="1" showErrorMessage="1" sqref="Q45:R51" xr:uid="{9A6E9CCB-C7DA-4D1E-AE3B-0E4A56431F11}">
      <formula1>"国公立,私立"</formula1>
    </dataValidation>
    <dataValidation type="list" allowBlank="1" showInputMessage="1" showErrorMessage="1" sqref="F52 AA45 AA47 AA49"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S9:T9 S30:T30 S23:T23 S16:T16 S37:T37" xr:uid="{78866564-DF7C-417E-A00F-DA3ABF3A68A5}"/>
    <dataValidation type="list" allowBlank="1" showInputMessage="1" showErrorMessage="1" promptTitle="生別等" prompt="該当する場合のみ、リストから選択してください。" sqref="I15:J15 I22:J22" xr:uid="{37BEC719-70E9-420E-8E82-5C73C57FA4F5}">
      <formula1>"生別,死別,無職"</formula1>
    </dataValidation>
    <dataValidation imeMode="halfAlpha" allowBlank="1" showInputMessage="1" showErrorMessage="1" promptTitle="父：年齢" prompt="４月時点の年齢を記入。_x000a_生別・死別の場合は記入不要。" sqref="J32 J18 J25" xr:uid="{B791FBA7-E888-42B0-A4B1-51D631923434}"/>
    <dataValidation allowBlank="1" showInputMessage="1" showErrorMessage="1" promptTitle="職業等" prompt="会社員、パート、食品小売業、小学校教諭、アパート経営等、具体的に記入してください。_x000a__x000a_生別・死別の場合は記入不要。" sqref="K32:P32 K18:P18 K25:P25" xr:uid="{FE0E6808-4E88-4D35-A7E9-CA2D8F654A53}"/>
    <dataValidation type="whole" imeMode="halfAlpha" allowBlank="1" showInputMessage="1" showErrorMessage="1" errorTitle="金額を確認してください。" error="万円単位で記入してください。_x000a_千円以下は切り捨ててください。_x000a__x000a_例：1,000,001　→　100" promptTitle="給与収入" prompt="源泉徴収票の「支払金額」を記入してください。_x000a_源泉徴収票が複数ある場合は、合算してください。" sqref="U16:X16 U30:X30 U23:X23 U9:X9 U37:X37" xr:uid="{4D5783F8-DB01-46B8-A855-5CA430367A42}">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24:X24 U31:X31 U17:X17 U10:X10 U38:X38" xr:uid="{3EEEFA03-BCE6-4117-B6AA-87A898F6539C}">
      <formula1>0</formula1>
      <formula2>10000</formula2>
    </dataValidation>
    <dataValidation type="list" allowBlank="1" showInputMessage="1" showErrorMessage="1" promptTitle="種別（給与）" prompt="勤務先の源泉徴収票を受けている収入（給与収入）です。" sqref="Q9:R9 Q30:R30 Q16:R16 Q23:R23 Q37:R37" xr:uid="{1F895FD2-1D04-426B-B65F-DCA1B28F50BF}">
      <formula1>"給与"</formula1>
    </dataValidation>
    <dataValidation allowBlank="1" showInputMessage="1" showErrorMessage="1" promptTitle="種別（確定申告書内・諸収入）" prompt="確定申告書にある収入所得のうち、給与・公的年金以外のものです。_x000a_右から種別を選択してください。" sqref="Q12:Q14 Q33:Q35 Q19:Q21 Q26:Q28 Q40:Q42" xr:uid="{F58B0FE2-EA68-4E50-9E4B-F9A4F2A09F7C}"/>
    <dataValidation type="list" allowBlank="1" showInputMessage="1" showErrorMessage="1" promptTitle="種別（確定申告書内・諸収入）" prompt="確定申告書にある種類（給与・公的年金以外）から、該当のものを選択してください。_x000a__x000a_※雑（業務／その他）、総合譲渡、一時等、選択肢にないものは「他」を選択してください。" sqref="R12:T14 R33:T35 R19:T21 R26:T28 R40:T42" xr:uid="{D13D07DD-5693-48B8-A46A-757C6A5F1CC4}">
      <formula1>"事業（営業等）,事業（農業）,不動産,配当,他"</formula1>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収入" prompt="確定申告書の「収入金額」を記入してください。" sqref="U12:X14 U33:X35 U26:X28 U40:X42 U19:X21" xr:uid="{92C0D582-4361-4AED-9477-56DB4A584D8B}">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所得" prompt="確定申告書の「所得金額」を記入してください。_x000a__x000a_所得金額がマイナスの場合は、０（ゼロ）としてください。" sqref="AC12:AF14 AC19:AF21 AC26:AF28 AC33:AF35 AC40:AF42" xr:uid="{3BB1CFBC-14D5-45C2-976B-85E76C888289}">
      <formula1>0</formula1>
      <formula2>10000</formula2>
    </dataValidation>
    <dataValidation allowBlank="1" showInputMessage="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24:R24 Q31:R31 Q17:R17 Q10:R10 Q38:R38" xr:uid="{491EBC28-6826-44AD-8A55-AF9730D01975}"/>
    <dataValidation allowBlank="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11 Q32 Q18 Q25 Q39" xr:uid="{534C1911-FE99-47C3-BE58-29785AAC4C61}"/>
    <dataValidation type="whole" imeMode="halfAlpha" allowBlank="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11:X11 U18:X18 U25:X25 U32:X32 U43:X43 U39:X39" xr:uid="{031A9EBA-1935-43D5-9D0A-D1C985EE21B6}">
      <formula1>0</formula1>
      <formula2>10000</formula2>
    </dataValidation>
    <dataValidation allowBlank="1" showInputMessage="1" showErrorMessage="1" promptTitle="父：氏名" prompt="生別・死別の場合は記入不要。" sqref="D25:I25 D18:I18 D32:I32" xr:uid="{6C383827-638F-42EA-ACCE-8B5676A7C8FE}"/>
    <dataValidation allowBlank="1" showInputMessage="1" showErrorMessage="1" promptTitle="同一生計者" prompt="同一生計とは…父母と同居している家族、同居・別居問わず父母（それに代わって家計を支える者）の所得により生計を共にしている扶養親族" sqref="A7:P7" xr:uid="{6CD79701-F5D9-4FBA-99EF-29DAF358CF60}"/>
    <dataValidation allowBlank="1" showErrorMessage="1" promptTitle="父：氏名" prompt="生別・死別の場合は記入不要。" sqref="D9:I14" xr:uid="{47BE4AE0-FA4E-46D3-BDD9-3F2C7B1BB57D}"/>
    <dataValidation allowBlank="1" showInputMessage="1" showErrorMessage="1" promptTitle="家族人数　及び　家族欄" prompt="＜記入対象＞_x000a_１）父母・及び父母と同居している家族（同居別生計の者を含む。）_x000a_２）同居・別居問わず、父母（またはそれに代わって家計を支える者）の所得により生計を共にする扶養親族_x000a__x000a_＜記入対象外＞_x000a_別居別生計の家族_x000a_" sqref="X5:Y5" xr:uid="{E31B9478-2F2B-437D-B4EB-3A590C6D8C02}"/>
  </dataValidations>
  <printOptions horizontalCentered="1" verticalCentered="1"/>
  <pageMargins left="0.70866141732283472" right="0.70866141732283472" top="0.39370078740157483" bottom="0.3937007874015748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8"/>
  <sheetViews>
    <sheetView showGridLines="0" zoomScaleNormal="100" zoomScaleSheetLayoutView="85" workbookViewId="0">
      <selection activeCell="B1" sqref="B1"/>
    </sheetView>
  </sheetViews>
  <sheetFormatPr defaultRowHeight="13.5" x14ac:dyDescent="0.15"/>
  <cols>
    <col min="1" max="1" width="3" style="66" customWidth="1"/>
    <col min="2" max="2" width="10.375" style="66" customWidth="1"/>
    <col min="3" max="3" width="16.25" style="66" customWidth="1"/>
    <col min="4" max="18" width="5.125" style="66" customWidth="1"/>
    <col min="19" max="20" width="14.125" style="66" customWidth="1"/>
    <col min="21" max="21" width="14.625" style="66" bestFit="1" customWidth="1"/>
    <col min="22" max="16384" width="9" style="66"/>
  </cols>
  <sheetData>
    <row r="1" spans="1:29" ht="21.75" thickBot="1" x14ac:dyDescent="0.2">
      <c r="A1" s="3"/>
      <c r="B1" s="154" t="s">
        <v>210</v>
      </c>
      <c r="C1" s="731" t="str">
        <f>IF(様式１候補者登録願!E5="高校生","学部新入生は、本様式の作成・提出は不要です。","")</f>
        <v/>
      </c>
      <c r="D1" s="732"/>
      <c r="E1" s="732"/>
      <c r="F1" s="732"/>
      <c r="G1" s="732"/>
      <c r="H1" s="732"/>
      <c r="I1" s="732"/>
      <c r="J1" s="732"/>
      <c r="K1" s="732"/>
      <c r="L1" s="732"/>
      <c r="M1" s="732"/>
      <c r="N1" s="732"/>
      <c r="O1" s="732"/>
      <c r="P1" s="732"/>
      <c r="Q1" s="732"/>
      <c r="R1" s="732"/>
      <c r="S1" s="3"/>
      <c r="T1" s="5" t="s">
        <v>15</v>
      </c>
      <c r="U1" s="65"/>
    </row>
    <row r="2" spans="1:29" x14ac:dyDescent="0.15">
      <c r="A2" s="3"/>
      <c r="B2" s="67"/>
      <c r="C2" s="732"/>
      <c r="D2" s="732"/>
      <c r="E2" s="732"/>
      <c r="F2" s="732"/>
      <c r="G2" s="732"/>
      <c r="H2" s="732"/>
      <c r="I2" s="732"/>
      <c r="J2" s="732"/>
      <c r="K2" s="732"/>
      <c r="L2" s="732"/>
      <c r="M2" s="732"/>
      <c r="N2" s="732"/>
      <c r="O2" s="732"/>
      <c r="P2" s="732"/>
      <c r="Q2" s="732"/>
      <c r="R2" s="732"/>
      <c r="S2" s="720" t="s">
        <v>257</v>
      </c>
      <c r="T2" s="721"/>
      <c r="U2" s="3"/>
    </row>
    <row r="3" spans="1:29" ht="14.25" thickBot="1" x14ac:dyDescent="0.2">
      <c r="A3" s="3"/>
      <c r="B3" s="3"/>
      <c r="C3" s="732"/>
      <c r="D3" s="732"/>
      <c r="E3" s="732"/>
      <c r="F3" s="732"/>
      <c r="G3" s="732"/>
      <c r="H3" s="732"/>
      <c r="I3" s="732"/>
      <c r="J3" s="732"/>
      <c r="K3" s="732"/>
      <c r="L3" s="732"/>
      <c r="M3" s="732"/>
      <c r="N3" s="732"/>
      <c r="O3" s="732"/>
      <c r="P3" s="732"/>
      <c r="Q3" s="732"/>
      <c r="R3" s="732"/>
      <c r="S3" s="696"/>
      <c r="T3" s="722"/>
      <c r="U3" s="3"/>
    </row>
    <row r="4" spans="1:29" ht="24" x14ac:dyDescent="0.15">
      <c r="A4" s="730" t="s">
        <v>16</v>
      </c>
      <c r="B4" s="730"/>
      <c r="C4" s="730"/>
      <c r="D4" s="730"/>
      <c r="E4" s="730"/>
      <c r="F4" s="730"/>
      <c r="G4" s="730"/>
      <c r="H4" s="730"/>
      <c r="I4" s="730"/>
      <c r="J4" s="730"/>
      <c r="K4" s="730"/>
      <c r="L4" s="730"/>
      <c r="M4" s="730"/>
      <c r="N4" s="730"/>
      <c r="O4" s="730"/>
      <c r="P4" s="730"/>
      <c r="Q4" s="730"/>
      <c r="R4" s="730"/>
      <c r="S4" s="730"/>
      <c r="T4" s="730"/>
      <c r="U4" s="68"/>
    </row>
    <row r="5" spans="1:29" ht="14.25" thickBot="1" x14ac:dyDescent="0.2">
      <c r="A5" s="3"/>
      <c r="B5" s="3"/>
      <c r="C5" s="3"/>
      <c r="D5" s="3"/>
      <c r="E5" s="3"/>
      <c r="F5" s="3"/>
      <c r="G5" s="3"/>
      <c r="H5" s="3"/>
      <c r="I5" s="3"/>
      <c r="J5" s="3"/>
      <c r="K5" s="3"/>
      <c r="L5" s="3"/>
      <c r="M5" s="3"/>
      <c r="N5" s="3"/>
      <c r="O5" s="3"/>
      <c r="P5" s="3"/>
      <c r="Q5" s="3"/>
      <c r="R5" s="3"/>
      <c r="S5" s="3"/>
      <c r="T5" s="3"/>
      <c r="U5" s="3"/>
    </row>
    <row r="6" spans="1:29" ht="38.25" customHeight="1" thickBot="1" x14ac:dyDescent="0.2">
      <c r="A6" s="3"/>
      <c r="B6" s="723" t="s">
        <v>253</v>
      </c>
      <c r="C6" s="724"/>
      <c r="D6" s="724"/>
      <c r="E6" s="725" t="str">
        <f>IF(様式１候補者登録願!$E$5="高校生","提出不要",IF(様式１候補者登録願!E8=0,"自動表示",様式１候補者登録願!E8))</f>
        <v>自動表示</v>
      </c>
      <c r="F6" s="726"/>
      <c r="G6" s="726"/>
      <c r="H6" s="726"/>
      <c r="I6" s="726"/>
      <c r="J6" s="727"/>
      <c r="K6" s="728" t="s">
        <v>213</v>
      </c>
      <c r="L6" s="724"/>
      <c r="M6" s="724"/>
      <c r="N6" s="725" t="str">
        <f>IF(様式１候補者登録願!$E$5="高校生","提出不要",IF(OR(様式１候補者登録願!E11="", 様式１候補者登録願!K11=""),"自動表示",様式１候補者登録願!E11&amp;"　"&amp;様式１候補者登録願!K11))</f>
        <v>自動表示</v>
      </c>
      <c r="O6" s="726"/>
      <c r="P6" s="726"/>
      <c r="Q6" s="726"/>
      <c r="R6" s="726"/>
      <c r="S6" s="729"/>
    </row>
    <row r="7" spans="1:29" x14ac:dyDescent="0.15">
      <c r="A7" s="3"/>
      <c r="B7" s="3"/>
      <c r="C7" s="3"/>
      <c r="D7" s="3"/>
      <c r="E7" s="3"/>
      <c r="F7" s="3"/>
      <c r="G7" s="3"/>
      <c r="H7" s="3"/>
      <c r="I7" s="3"/>
      <c r="J7" s="3"/>
      <c r="K7" s="3"/>
      <c r="L7" s="3"/>
      <c r="M7" s="3"/>
      <c r="N7" s="3"/>
      <c r="O7" s="3"/>
      <c r="P7" s="3"/>
      <c r="Q7" s="3"/>
      <c r="R7" s="3"/>
      <c r="S7" s="3"/>
      <c r="T7" s="3"/>
      <c r="U7" s="3"/>
    </row>
    <row r="8" spans="1:29" ht="14.25" x14ac:dyDescent="0.15">
      <c r="A8" s="3"/>
      <c r="B8" s="69" t="s">
        <v>24</v>
      </c>
      <c r="C8" s="3"/>
      <c r="D8" s="178"/>
      <c r="E8" s="3"/>
      <c r="F8" s="3"/>
      <c r="G8" s="3"/>
      <c r="H8" s="3"/>
      <c r="I8" s="3"/>
      <c r="J8" s="3"/>
      <c r="K8" s="3"/>
      <c r="L8" s="3"/>
      <c r="M8" s="3"/>
      <c r="N8" s="3"/>
      <c r="O8" s="3"/>
      <c r="P8" s="3"/>
      <c r="Q8" s="3"/>
      <c r="R8" s="3"/>
      <c r="S8" s="3"/>
      <c r="T8" s="3"/>
      <c r="U8" s="3"/>
    </row>
    <row r="9" spans="1:29" ht="14.25" x14ac:dyDescent="0.15">
      <c r="A9" s="3"/>
      <c r="B9" s="143" t="s">
        <v>356</v>
      </c>
      <c r="C9" s="3"/>
      <c r="D9" s="178"/>
      <c r="E9" s="3"/>
      <c r="F9" s="3"/>
      <c r="G9" s="3"/>
      <c r="H9" s="3"/>
      <c r="I9" s="3"/>
      <c r="J9" s="3"/>
      <c r="K9" s="3"/>
      <c r="L9" s="3"/>
      <c r="M9" s="3"/>
      <c r="N9" s="3"/>
      <c r="O9" s="3"/>
      <c r="P9" s="3"/>
      <c r="Q9" s="3"/>
      <c r="R9" s="3"/>
      <c r="S9" s="3"/>
      <c r="T9" s="3"/>
      <c r="U9" s="3"/>
    </row>
    <row r="10" spans="1:29" ht="14.25" x14ac:dyDescent="0.15">
      <c r="A10" s="3"/>
      <c r="B10" s="69" t="s">
        <v>23</v>
      </c>
      <c r="C10" s="3"/>
      <c r="D10" s="3"/>
      <c r="E10" s="3"/>
      <c r="F10" s="3"/>
      <c r="G10" s="3"/>
      <c r="H10" s="3"/>
      <c r="I10" s="3"/>
      <c r="J10" s="3"/>
      <c r="K10" s="3"/>
      <c r="L10" s="3"/>
      <c r="M10" s="3"/>
      <c r="N10" s="3"/>
      <c r="O10" s="3"/>
      <c r="P10" s="3"/>
      <c r="Q10" s="3"/>
      <c r="R10" s="3"/>
      <c r="S10" s="3"/>
      <c r="T10" s="3"/>
      <c r="U10" s="3"/>
    </row>
    <row r="11" spans="1:29" ht="10.5" customHeight="1" thickBot="1" x14ac:dyDescent="0.2">
      <c r="A11" s="3"/>
      <c r="B11" s="69"/>
      <c r="C11" s="3"/>
      <c r="D11" s="3"/>
      <c r="E11" s="3"/>
      <c r="F11" s="3"/>
      <c r="G11" s="3"/>
      <c r="H11" s="3"/>
      <c r="I11" s="3"/>
      <c r="J11" s="70"/>
      <c r="K11" s="70"/>
      <c r="L11" s="70"/>
      <c r="M11" s="70"/>
      <c r="N11" s="70"/>
      <c r="O11" s="70"/>
      <c r="P11" s="70"/>
      <c r="Q11" s="70"/>
      <c r="R11" s="70"/>
      <c r="S11" s="70"/>
      <c r="T11" s="70"/>
      <c r="U11" s="70"/>
      <c r="V11" s="71"/>
      <c r="W11" s="71"/>
      <c r="X11" s="71"/>
      <c r="Y11" s="71"/>
      <c r="Z11" s="71"/>
      <c r="AA11" s="71"/>
      <c r="AB11" s="71"/>
      <c r="AC11" s="71"/>
    </row>
    <row r="12" spans="1:29" ht="24.75" customHeight="1" thickBot="1" x14ac:dyDescent="0.2">
      <c r="A12" s="3"/>
      <c r="B12" s="743" t="s">
        <v>17</v>
      </c>
      <c r="C12" s="744"/>
      <c r="D12" s="745">
        <v>5</v>
      </c>
      <c r="E12" s="462"/>
      <c r="F12" s="746"/>
      <c r="G12" s="747">
        <v>4</v>
      </c>
      <c r="H12" s="462"/>
      <c r="I12" s="746"/>
      <c r="J12" s="747">
        <v>3</v>
      </c>
      <c r="K12" s="462"/>
      <c r="L12" s="746"/>
      <c r="M12" s="747">
        <v>2</v>
      </c>
      <c r="N12" s="462"/>
      <c r="O12" s="746"/>
      <c r="P12" s="748">
        <v>1</v>
      </c>
      <c r="Q12" s="749"/>
      <c r="R12" s="750"/>
      <c r="S12" s="733" t="s">
        <v>28</v>
      </c>
      <c r="T12" s="738" t="s">
        <v>29</v>
      </c>
      <c r="U12" s="3"/>
    </row>
    <row r="13" spans="1:29" ht="33.950000000000003" customHeight="1" x14ac:dyDescent="0.15">
      <c r="A13" s="3"/>
      <c r="B13" s="692" t="s">
        <v>260</v>
      </c>
      <c r="C13" s="72" t="s">
        <v>48</v>
      </c>
      <c r="D13" s="705" t="s">
        <v>42</v>
      </c>
      <c r="E13" s="698"/>
      <c r="F13" s="698"/>
      <c r="G13" s="697" t="s">
        <v>43</v>
      </c>
      <c r="H13" s="698"/>
      <c r="I13" s="698"/>
      <c r="J13" s="697" t="s">
        <v>44</v>
      </c>
      <c r="K13" s="698"/>
      <c r="L13" s="698"/>
      <c r="M13" s="697" t="s">
        <v>45</v>
      </c>
      <c r="N13" s="698"/>
      <c r="O13" s="698"/>
      <c r="P13" s="752"/>
      <c r="Q13" s="753"/>
      <c r="R13" s="754"/>
      <c r="S13" s="734"/>
      <c r="T13" s="739"/>
      <c r="U13" s="70"/>
      <c r="W13" s="71"/>
      <c r="X13" s="71"/>
      <c r="Y13" s="71"/>
      <c r="Z13" s="71"/>
      <c r="AA13" s="71"/>
      <c r="AB13" s="71"/>
      <c r="AC13" s="71"/>
    </row>
    <row r="14" spans="1:29" ht="33.950000000000003" customHeight="1" thickBot="1" x14ac:dyDescent="0.2">
      <c r="A14" s="3"/>
      <c r="B14" s="693"/>
      <c r="C14" s="73" t="s">
        <v>49</v>
      </c>
      <c r="D14" s="74" t="s">
        <v>46</v>
      </c>
      <c r="E14" s="1"/>
      <c r="F14" s="75" t="s">
        <v>47</v>
      </c>
      <c r="G14" s="76" t="s">
        <v>46</v>
      </c>
      <c r="H14" s="1"/>
      <c r="I14" s="75" t="s">
        <v>47</v>
      </c>
      <c r="J14" s="76" t="s">
        <v>46</v>
      </c>
      <c r="K14" s="1"/>
      <c r="L14" s="75" t="s">
        <v>47</v>
      </c>
      <c r="M14" s="76" t="s">
        <v>46</v>
      </c>
      <c r="N14" s="1"/>
      <c r="O14" s="75" t="s">
        <v>47</v>
      </c>
      <c r="P14" s="701"/>
      <c r="Q14" s="701"/>
      <c r="R14" s="718"/>
      <c r="S14" s="734"/>
      <c r="T14" s="739"/>
      <c r="U14" s="70"/>
      <c r="V14" s="71"/>
      <c r="W14" s="71"/>
      <c r="X14" s="71"/>
      <c r="Y14" s="71"/>
      <c r="Z14" s="71"/>
      <c r="AA14" s="71"/>
      <c r="AB14" s="71"/>
      <c r="AC14" s="71"/>
    </row>
    <row r="15" spans="1:29" ht="33.950000000000003" customHeight="1" x14ac:dyDescent="0.15">
      <c r="A15" s="3"/>
      <c r="B15" s="693"/>
      <c r="C15" s="77" t="s">
        <v>50</v>
      </c>
      <c r="D15" s="715">
        <v>5</v>
      </c>
      <c r="E15" s="704"/>
      <c r="F15" s="704"/>
      <c r="G15" s="716">
        <v>4</v>
      </c>
      <c r="H15" s="704"/>
      <c r="I15" s="704"/>
      <c r="J15" s="716">
        <v>3</v>
      </c>
      <c r="K15" s="704"/>
      <c r="L15" s="704"/>
      <c r="M15" s="716">
        <v>2</v>
      </c>
      <c r="N15" s="704"/>
      <c r="O15" s="704"/>
      <c r="P15" s="716">
        <v>1</v>
      </c>
      <c r="Q15" s="704"/>
      <c r="R15" s="751"/>
      <c r="S15" s="735"/>
      <c r="T15" s="740"/>
      <c r="U15" s="3"/>
    </row>
    <row r="16" spans="1:29" ht="33.950000000000003" customHeight="1" thickBot="1" x14ac:dyDescent="0.2">
      <c r="A16" s="3"/>
      <c r="B16" s="693"/>
      <c r="C16" s="73" t="s">
        <v>52</v>
      </c>
      <c r="D16" s="78" t="s">
        <v>46</v>
      </c>
      <c r="E16" s="2"/>
      <c r="F16" s="79" t="s">
        <v>47</v>
      </c>
      <c r="G16" s="80" t="s">
        <v>46</v>
      </c>
      <c r="H16" s="2"/>
      <c r="I16" s="79" t="s">
        <v>47</v>
      </c>
      <c r="J16" s="80" t="s">
        <v>46</v>
      </c>
      <c r="K16" s="2"/>
      <c r="L16" s="79" t="s">
        <v>47</v>
      </c>
      <c r="M16" s="80" t="s">
        <v>46</v>
      </c>
      <c r="N16" s="2"/>
      <c r="O16" s="79" t="s">
        <v>47</v>
      </c>
      <c r="P16" s="81" t="s">
        <v>46</v>
      </c>
      <c r="Q16" s="2"/>
      <c r="R16" s="82" t="s">
        <v>47</v>
      </c>
      <c r="S16" s="735"/>
      <c r="T16" s="740"/>
      <c r="U16" s="3"/>
    </row>
    <row r="17" spans="1:25" ht="33.950000000000003" customHeight="1" x14ac:dyDescent="0.15">
      <c r="A17" s="3"/>
      <c r="B17" s="694"/>
      <c r="C17" s="77" t="s">
        <v>51</v>
      </c>
      <c r="D17" s="715" t="s">
        <v>54</v>
      </c>
      <c r="E17" s="704"/>
      <c r="F17" s="704"/>
      <c r="G17" s="716" t="s">
        <v>55</v>
      </c>
      <c r="H17" s="704"/>
      <c r="I17" s="704"/>
      <c r="J17" s="716" t="s">
        <v>56</v>
      </c>
      <c r="K17" s="704"/>
      <c r="L17" s="704"/>
      <c r="M17" s="716" t="s">
        <v>57</v>
      </c>
      <c r="N17" s="704"/>
      <c r="O17" s="704"/>
      <c r="P17" s="699"/>
      <c r="Q17" s="700"/>
      <c r="R17" s="717"/>
      <c r="S17" s="735"/>
      <c r="T17" s="740"/>
      <c r="U17" s="3"/>
    </row>
    <row r="18" spans="1:25" ht="33.950000000000003" customHeight="1" thickBot="1" x14ac:dyDescent="0.2">
      <c r="A18" s="3"/>
      <c r="B18" s="694"/>
      <c r="C18" s="73" t="s">
        <v>53</v>
      </c>
      <c r="D18" s="78" t="s">
        <v>46</v>
      </c>
      <c r="E18" s="2"/>
      <c r="F18" s="79" t="s">
        <v>47</v>
      </c>
      <c r="G18" s="81" t="s">
        <v>46</v>
      </c>
      <c r="H18" s="2"/>
      <c r="I18" s="79" t="s">
        <v>47</v>
      </c>
      <c r="J18" s="80" t="s">
        <v>46</v>
      </c>
      <c r="K18" s="2"/>
      <c r="L18" s="79" t="s">
        <v>47</v>
      </c>
      <c r="M18" s="80" t="s">
        <v>46</v>
      </c>
      <c r="N18" s="2"/>
      <c r="O18" s="79" t="s">
        <v>47</v>
      </c>
      <c r="P18" s="701"/>
      <c r="Q18" s="701"/>
      <c r="R18" s="718"/>
      <c r="S18" s="735"/>
      <c r="T18" s="740"/>
      <c r="U18" s="3"/>
    </row>
    <row r="19" spans="1:25" ht="33.950000000000003" customHeight="1" x14ac:dyDescent="0.15">
      <c r="A19" s="3"/>
      <c r="B19" s="695"/>
      <c r="C19" s="83" t="s">
        <v>58</v>
      </c>
      <c r="D19" s="703" t="s">
        <v>59</v>
      </c>
      <c r="E19" s="704"/>
      <c r="F19" s="704"/>
      <c r="G19" s="699"/>
      <c r="H19" s="700"/>
      <c r="I19" s="700"/>
      <c r="J19" s="719" t="s">
        <v>60</v>
      </c>
      <c r="K19" s="704"/>
      <c r="L19" s="704"/>
      <c r="M19" s="719" t="s">
        <v>61</v>
      </c>
      <c r="N19" s="704"/>
      <c r="O19" s="704"/>
      <c r="P19" s="699"/>
      <c r="Q19" s="700"/>
      <c r="R19" s="717"/>
      <c r="S19" s="736"/>
      <c r="T19" s="741"/>
      <c r="U19" s="52"/>
    </row>
    <row r="20" spans="1:25" ht="33.950000000000003" customHeight="1" thickBot="1" x14ac:dyDescent="0.2">
      <c r="A20" s="3"/>
      <c r="B20" s="696"/>
      <c r="C20" s="84" t="s">
        <v>62</v>
      </c>
      <c r="D20" s="78" t="s">
        <v>46</v>
      </c>
      <c r="E20" s="2"/>
      <c r="F20" s="79" t="s">
        <v>47</v>
      </c>
      <c r="G20" s="701"/>
      <c r="H20" s="701"/>
      <c r="I20" s="702"/>
      <c r="J20" s="85" t="s">
        <v>46</v>
      </c>
      <c r="K20" s="1"/>
      <c r="L20" s="75" t="s">
        <v>47</v>
      </c>
      <c r="M20" s="80" t="s">
        <v>46</v>
      </c>
      <c r="N20" s="2"/>
      <c r="O20" s="79" t="s">
        <v>47</v>
      </c>
      <c r="P20" s="701"/>
      <c r="Q20" s="701"/>
      <c r="R20" s="718"/>
      <c r="S20" s="737"/>
      <c r="T20" s="742"/>
      <c r="U20" s="52"/>
    </row>
    <row r="21" spans="1:25" ht="32.25" customHeight="1" x14ac:dyDescent="0.15">
      <c r="A21" s="3"/>
      <c r="B21" s="712" t="s">
        <v>41</v>
      </c>
      <c r="C21" s="714"/>
      <c r="D21" s="685">
        <f>E14+E16+E18+E20</f>
        <v>0</v>
      </c>
      <c r="E21" s="686"/>
      <c r="F21" s="687"/>
      <c r="G21" s="685">
        <f>H14+H16+H18</f>
        <v>0</v>
      </c>
      <c r="H21" s="686"/>
      <c r="I21" s="687"/>
      <c r="J21" s="685">
        <f>K14+K16+K18+K20</f>
        <v>0</v>
      </c>
      <c r="K21" s="686"/>
      <c r="L21" s="687"/>
      <c r="M21" s="685">
        <f>N14+N16+N18+N20</f>
        <v>0</v>
      </c>
      <c r="N21" s="686"/>
      <c r="O21" s="687"/>
      <c r="P21" s="685">
        <f>Q16</f>
        <v>0</v>
      </c>
      <c r="Q21" s="686"/>
      <c r="R21" s="687"/>
      <c r="S21" s="86" t="s">
        <v>18</v>
      </c>
      <c r="T21" s="138" t="s">
        <v>22</v>
      </c>
      <c r="U21" s="3"/>
    </row>
    <row r="22" spans="1:25" ht="32.25" customHeight="1" thickBot="1" x14ac:dyDescent="0.2">
      <c r="A22" s="3"/>
      <c r="B22" s="710" t="s">
        <v>39</v>
      </c>
      <c r="C22" s="711"/>
      <c r="D22" s="691"/>
      <c r="E22" s="689"/>
      <c r="F22" s="690"/>
      <c r="G22" s="691"/>
      <c r="H22" s="689"/>
      <c r="I22" s="690"/>
      <c r="J22" s="691"/>
      <c r="K22" s="689"/>
      <c r="L22" s="690"/>
      <c r="M22" s="691"/>
      <c r="N22" s="689"/>
      <c r="O22" s="690"/>
      <c r="P22" s="691"/>
      <c r="Q22" s="689"/>
      <c r="R22" s="690"/>
      <c r="S22" s="145">
        <f>SUM(D21:P21)</f>
        <v>0</v>
      </c>
      <c r="T22" s="677" t="str">
        <f>IF(様式１候補者登録願!$E$5="高校生","提出不要",IFERROR(ROUND(S24/S22,2),"自動表示"))</f>
        <v>自動表示</v>
      </c>
      <c r="U22" s="87" t="str">
        <f>IF(S22&gt;=100,"←誤って「単位数」を計算していませんか？再確認ください。","")</f>
        <v/>
      </c>
      <c r="V22" s="88"/>
      <c r="W22" s="88"/>
      <c r="X22" s="88"/>
      <c r="Y22" s="88"/>
    </row>
    <row r="23" spans="1:25" ht="22.5" customHeight="1" x14ac:dyDescent="0.15">
      <c r="A23" s="3"/>
      <c r="B23" s="712" t="s">
        <v>19</v>
      </c>
      <c r="C23" s="713"/>
      <c r="D23" s="682">
        <f>D21*D12</f>
        <v>0</v>
      </c>
      <c r="E23" s="683"/>
      <c r="F23" s="684"/>
      <c r="G23" s="682">
        <f>G21*G12</f>
        <v>0</v>
      </c>
      <c r="H23" s="683"/>
      <c r="I23" s="684"/>
      <c r="J23" s="682">
        <f>J21*J12</f>
        <v>0</v>
      </c>
      <c r="K23" s="683"/>
      <c r="L23" s="684"/>
      <c r="M23" s="682">
        <f>M21*M12</f>
        <v>0</v>
      </c>
      <c r="N23" s="683"/>
      <c r="O23" s="684"/>
      <c r="P23" s="682">
        <f>P21*P12</f>
        <v>0</v>
      </c>
      <c r="Q23" s="683"/>
      <c r="R23" s="684"/>
      <c r="S23" s="86" t="s">
        <v>21</v>
      </c>
      <c r="T23" s="678"/>
      <c r="U23" s="89"/>
      <c r="V23" s="90"/>
      <c r="W23" s="90"/>
      <c r="X23" s="90"/>
      <c r="Y23" s="88"/>
    </row>
    <row r="24" spans="1:25" ht="22.5" customHeight="1" x14ac:dyDescent="0.15">
      <c r="A24" s="3"/>
      <c r="B24" s="706" t="s">
        <v>20</v>
      </c>
      <c r="C24" s="707"/>
      <c r="D24" s="685"/>
      <c r="E24" s="686"/>
      <c r="F24" s="687"/>
      <c r="G24" s="685"/>
      <c r="H24" s="686"/>
      <c r="I24" s="687"/>
      <c r="J24" s="685"/>
      <c r="K24" s="686"/>
      <c r="L24" s="687"/>
      <c r="M24" s="685"/>
      <c r="N24" s="686"/>
      <c r="O24" s="687"/>
      <c r="P24" s="685"/>
      <c r="Q24" s="686"/>
      <c r="R24" s="687"/>
      <c r="S24" s="680">
        <f>SUM(D23:P23)</f>
        <v>0</v>
      </c>
      <c r="T24" s="678"/>
      <c r="U24" s="87" t="str">
        <f>IF($T$22&lt;3.5,"←平均値が基準に満たないため、登録申請できません。","")</f>
        <v/>
      </c>
      <c r="V24" s="90"/>
      <c r="W24" s="90"/>
      <c r="X24" s="90"/>
      <c r="Y24" s="88"/>
    </row>
    <row r="25" spans="1:25" ht="22.5" customHeight="1" thickBot="1" x14ac:dyDescent="0.2">
      <c r="A25" s="3"/>
      <c r="B25" s="708" t="s">
        <v>378</v>
      </c>
      <c r="C25" s="709"/>
      <c r="D25" s="688"/>
      <c r="E25" s="689"/>
      <c r="F25" s="690"/>
      <c r="G25" s="688"/>
      <c r="H25" s="689"/>
      <c r="I25" s="690"/>
      <c r="J25" s="688"/>
      <c r="K25" s="689"/>
      <c r="L25" s="690"/>
      <c r="M25" s="688"/>
      <c r="N25" s="689"/>
      <c r="O25" s="690"/>
      <c r="P25" s="688"/>
      <c r="Q25" s="689"/>
      <c r="R25" s="690"/>
      <c r="S25" s="681"/>
      <c r="T25" s="679"/>
      <c r="U25" s="91"/>
      <c r="V25" s="88"/>
      <c r="W25" s="88"/>
      <c r="X25" s="88"/>
      <c r="Y25" s="88"/>
    </row>
    <row r="26" spans="1:25" ht="6" customHeight="1" x14ac:dyDescent="0.15">
      <c r="A26" s="92"/>
    </row>
    <row r="27" spans="1:25" ht="20.100000000000001" customHeight="1" x14ac:dyDescent="0.15">
      <c r="B27" s="69" t="s">
        <v>345</v>
      </c>
      <c r="C27" s="3"/>
      <c r="D27" s="3"/>
      <c r="E27" s="3"/>
      <c r="F27" s="3"/>
      <c r="G27" s="3"/>
      <c r="H27" s="3"/>
      <c r="I27" s="3"/>
      <c r="J27" s="3"/>
      <c r="K27" s="3"/>
      <c r="L27" s="3"/>
      <c r="M27" s="3"/>
      <c r="N27" s="3"/>
      <c r="O27" s="3"/>
      <c r="P27" s="3"/>
      <c r="Q27" s="3"/>
      <c r="R27" s="3"/>
    </row>
    <row r="28" spans="1:25" ht="20.100000000000001" customHeight="1" x14ac:dyDescent="0.15">
      <c r="B28" s="69" t="s">
        <v>249</v>
      </c>
      <c r="C28" s="3"/>
      <c r="D28" s="3"/>
      <c r="E28" s="3"/>
      <c r="F28" s="3"/>
      <c r="G28" s="3"/>
      <c r="H28" s="3"/>
      <c r="I28" s="3"/>
      <c r="J28" s="3"/>
      <c r="K28" s="3"/>
      <c r="L28" s="3"/>
      <c r="M28" s="3"/>
      <c r="N28" s="3"/>
      <c r="O28" s="3"/>
      <c r="P28" s="3"/>
      <c r="Q28" s="3"/>
      <c r="R28" s="3"/>
    </row>
    <row r="29" spans="1:25" ht="20.100000000000001" customHeight="1" x14ac:dyDescent="0.15">
      <c r="B29" s="69" t="s">
        <v>25</v>
      </c>
      <c r="C29" s="3"/>
      <c r="D29" s="3"/>
      <c r="E29" s="3"/>
      <c r="F29" s="3"/>
      <c r="G29" s="3"/>
      <c r="H29" s="3"/>
      <c r="I29" s="3"/>
      <c r="J29" s="3"/>
      <c r="K29" s="3"/>
      <c r="L29" s="3"/>
      <c r="M29" s="3"/>
      <c r="N29" s="3"/>
      <c r="O29" s="3"/>
      <c r="P29" s="3"/>
      <c r="Q29" s="3"/>
      <c r="R29" s="3"/>
    </row>
    <row r="30" spans="1:25" ht="20.100000000000001" customHeight="1" x14ac:dyDescent="0.15">
      <c r="B30" s="69" t="s">
        <v>26</v>
      </c>
      <c r="C30" s="3"/>
      <c r="D30" s="3"/>
      <c r="E30" s="3"/>
      <c r="F30" s="3"/>
      <c r="G30" s="3"/>
      <c r="H30" s="3"/>
      <c r="I30" s="3"/>
      <c r="J30" s="3"/>
      <c r="K30" s="3"/>
      <c r="L30" s="3"/>
      <c r="M30" s="3"/>
      <c r="N30" s="3"/>
      <c r="O30" s="3"/>
      <c r="P30" s="3"/>
      <c r="Q30" s="3"/>
      <c r="R30" s="3"/>
    </row>
    <row r="31" spans="1:25" ht="20.100000000000001" customHeight="1" x14ac:dyDescent="0.15">
      <c r="B31" s="69"/>
      <c r="C31" s="3"/>
      <c r="D31" s="3"/>
      <c r="E31" s="3"/>
      <c r="F31" s="3"/>
      <c r="G31" s="3"/>
      <c r="H31" s="3"/>
      <c r="I31" s="3"/>
      <c r="J31" s="3"/>
      <c r="K31" s="3"/>
      <c r="L31" s="3"/>
      <c r="M31" s="3"/>
      <c r="N31" s="3"/>
      <c r="O31" s="3"/>
      <c r="P31" s="3"/>
      <c r="Q31" s="3"/>
      <c r="R31" s="3"/>
    </row>
    <row r="32" spans="1:25" ht="20.100000000000001" customHeight="1" x14ac:dyDescent="0.15">
      <c r="B32" s="93" t="s">
        <v>343</v>
      </c>
      <c r="C32" s="94"/>
      <c r="D32" s="94"/>
      <c r="E32" s="94"/>
      <c r="F32" s="94"/>
      <c r="G32" s="94"/>
      <c r="H32" s="94"/>
      <c r="I32" s="94"/>
      <c r="J32" s="94"/>
      <c r="K32" s="94"/>
      <c r="L32" s="94"/>
      <c r="M32" s="94"/>
      <c r="N32" s="94"/>
      <c r="O32" s="94"/>
      <c r="P32" s="3"/>
      <c r="Q32" s="3"/>
      <c r="R32" s="3"/>
    </row>
    <row r="33" spans="2:18" ht="20.100000000000001" customHeight="1" x14ac:dyDescent="0.15">
      <c r="B33" s="69"/>
      <c r="C33" s="3"/>
      <c r="D33" s="3"/>
      <c r="E33" s="3"/>
      <c r="F33" s="3"/>
      <c r="G33" s="3"/>
      <c r="H33" s="3"/>
      <c r="I33" s="3"/>
      <c r="J33" s="3"/>
      <c r="K33" s="3"/>
      <c r="L33" s="3"/>
      <c r="M33" s="3"/>
      <c r="N33" s="3"/>
      <c r="O33" s="3"/>
      <c r="P33" s="3"/>
      <c r="Q33" s="3"/>
      <c r="R33" s="3"/>
    </row>
    <row r="34" spans="2:18" ht="20.100000000000001" customHeight="1" x14ac:dyDescent="0.15">
      <c r="B34" s="3" t="s">
        <v>385</v>
      </c>
      <c r="C34" s="3"/>
      <c r="D34" s="3"/>
      <c r="E34" s="3"/>
      <c r="F34" s="3"/>
      <c r="G34" s="3"/>
      <c r="H34" s="3"/>
      <c r="I34" s="3"/>
      <c r="J34" s="3"/>
      <c r="K34" s="3"/>
      <c r="L34" s="3"/>
      <c r="M34" s="3"/>
      <c r="N34" s="3"/>
      <c r="O34" s="3"/>
      <c r="P34" s="3"/>
      <c r="Q34" s="3"/>
      <c r="R34" s="3"/>
    </row>
    <row r="35" spans="2:18" ht="20.100000000000001" customHeight="1" x14ac:dyDescent="0.15">
      <c r="B35" s="95" t="s">
        <v>388</v>
      </c>
      <c r="C35" s="3"/>
      <c r="D35" s="3"/>
      <c r="E35" s="3"/>
      <c r="F35" s="3"/>
      <c r="G35" s="3"/>
      <c r="H35" s="3"/>
      <c r="I35" s="3"/>
      <c r="J35" s="3"/>
      <c r="K35" s="3"/>
      <c r="L35" s="3"/>
      <c r="M35" s="3"/>
      <c r="N35" s="3"/>
      <c r="O35" s="3"/>
      <c r="P35" s="3"/>
      <c r="Q35" s="3"/>
      <c r="R35" s="3"/>
    </row>
    <row r="36" spans="2:18" ht="20.100000000000001" customHeight="1" x14ac:dyDescent="0.15">
      <c r="B36" s="96" t="s">
        <v>367</v>
      </c>
      <c r="C36" s="3"/>
      <c r="D36" s="3"/>
      <c r="E36" s="3"/>
      <c r="F36" s="3"/>
      <c r="G36" s="3"/>
      <c r="H36" s="3"/>
      <c r="I36" s="3"/>
      <c r="J36" s="3"/>
      <c r="K36" s="3"/>
      <c r="L36" s="3"/>
      <c r="M36" s="3"/>
      <c r="N36" s="3"/>
      <c r="O36" s="3"/>
      <c r="P36" s="3"/>
      <c r="Q36" s="3"/>
      <c r="R36" s="3"/>
    </row>
    <row r="37" spans="2:18" ht="20.100000000000001" customHeight="1" x14ac:dyDescent="0.15">
      <c r="B37" s="97" t="s">
        <v>27</v>
      </c>
      <c r="C37" s="3"/>
      <c r="D37" s="3"/>
      <c r="E37" s="3"/>
      <c r="F37" s="3"/>
      <c r="G37" s="3"/>
      <c r="H37" s="3"/>
      <c r="I37" s="3"/>
      <c r="J37" s="3"/>
      <c r="K37" s="3"/>
      <c r="L37" s="3"/>
      <c r="M37" s="3"/>
      <c r="N37" s="3"/>
      <c r="O37" s="3"/>
      <c r="P37" s="3"/>
      <c r="Q37" s="3"/>
      <c r="R37" s="3"/>
    </row>
    <row r="38" spans="2:18" x14ac:dyDescent="0.15">
      <c r="B38" s="3"/>
      <c r="C38" s="3"/>
      <c r="D38" s="3"/>
      <c r="E38" s="3"/>
      <c r="F38" s="3"/>
      <c r="G38" s="3"/>
      <c r="H38" s="3"/>
      <c r="I38" s="3"/>
      <c r="J38" s="3"/>
      <c r="K38" s="3"/>
      <c r="L38" s="3"/>
      <c r="M38" s="3"/>
      <c r="N38" s="3"/>
      <c r="O38" s="3"/>
      <c r="P38" s="3"/>
      <c r="Q38" s="3"/>
      <c r="R38" s="3"/>
    </row>
  </sheetData>
  <sheetProtection algorithmName="SHA-512" hashValue="efOHOoW8+CDBRq8LU8XULwXWfZo932b6sEc8OrFDVBqdu98q9caEQGnv8ROXOwAobGAef6/yR13V+RN/nw5Gnw==" saltValue="iVXTEQ1oE8lPpzoAddU6Hw==" spinCount="100000" sheet="1" objects="1" scenarios="1"/>
  <mergeCells count="54">
    <mergeCell ref="S12:S20"/>
    <mergeCell ref="T12:T20"/>
    <mergeCell ref="B12:C12"/>
    <mergeCell ref="D12:F12"/>
    <mergeCell ref="G12:I12"/>
    <mergeCell ref="J12:L12"/>
    <mergeCell ref="M12:O12"/>
    <mergeCell ref="G15:I15"/>
    <mergeCell ref="J15:L15"/>
    <mergeCell ref="P12:R12"/>
    <mergeCell ref="M19:O19"/>
    <mergeCell ref="M15:O15"/>
    <mergeCell ref="P15:R15"/>
    <mergeCell ref="P13:R14"/>
    <mergeCell ref="J13:L13"/>
    <mergeCell ref="J17:L17"/>
    <mergeCell ref="S2:S3"/>
    <mergeCell ref="T2:T3"/>
    <mergeCell ref="B6:D6"/>
    <mergeCell ref="E6:J6"/>
    <mergeCell ref="K6:M6"/>
    <mergeCell ref="N6:S6"/>
    <mergeCell ref="A4:T4"/>
    <mergeCell ref="C1:R3"/>
    <mergeCell ref="P19:R20"/>
    <mergeCell ref="M17:O17"/>
    <mergeCell ref="J19:L19"/>
    <mergeCell ref="M13:O13"/>
    <mergeCell ref="P17:R18"/>
    <mergeCell ref="B13:B20"/>
    <mergeCell ref="D21:F22"/>
    <mergeCell ref="G21:I22"/>
    <mergeCell ref="D23:F25"/>
    <mergeCell ref="G13:I13"/>
    <mergeCell ref="G19:I20"/>
    <mergeCell ref="D19:F19"/>
    <mergeCell ref="D13:F13"/>
    <mergeCell ref="B24:C24"/>
    <mergeCell ref="B25:C25"/>
    <mergeCell ref="B22:C22"/>
    <mergeCell ref="B23:C23"/>
    <mergeCell ref="B21:C21"/>
    <mergeCell ref="D17:F17"/>
    <mergeCell ref="G17:I17"/>
    <mergeCell ref="D15:F15"/>
    <mergeCell ref="T22:T25"/>
    <mergeCell ref="S24:S25"/>
    <mergeCell ref="G23:I25"/>
    <mergeCell ref="J23:L25"/>
    <mergeCell ref="M23:O25"/>
    <mergeCell ref="P23:R25"/>
    <mergeCell ref="M21:O22"/>
    <mergeCell ref="P21:R22"/>
    <mergeCell ref="J21:L22"/>
  </mergeCells>
  <phoneticPr fontId="1"/>
  <conditionalFormatting sqref="T22:T25">
    <cfRule type="cellIs" dxfId="135" priority="5" stopIfTrue="1" operator="equal">
      <formula>"提出不要"</formula>
    </cfRule>
    <cfRule type="containsText" dxfId="134" priority="10" operator="containsText" text="自動表示">
      <formula>NOT(ISERROR(SEARCH("自動表示",T22)))</formula>
    </cfRule>
    <cfRule type="cellIs" dxfId="133" priority="12" operator="greaterThan">
      <formula>3.49</formula>
    </cfRule>
    <cfRule type="cellIs" dxfId="132" priority="13" operator="lessThan">
      <formula>3.5</formula>
    </cfRule>
  </conditionalFormatting>
  <conditionalFormatting sqref="N6:O6">
    <cfRule type="containsText" dxfId="131" priority="9" operator="containsText" text="自動表示">
      <formula>NOT(ISERROR(SEARCH("自動表示",N6)))</formula>
    </cfRule>
  </conditionalFormatting>
  <conditionalFormatting sqref="E6:F6">
    <cfRule type="containsText" dxfId="130" priority="8" operator="containsText" text="自動表示">
      <formula>NOT(ISERROR(SEARCH("自動表示",E6)))</formula>
    </cfRule>
  </conditionalFormatting>
  <conditionalFormatting sqref="E6:J6 N6:S6">
    <cfRule type="containsText" dxfId="129" priority="7" operator="containsText" text="提出不要">
      <formula>NOT(ISERROR(SEARCH("提出不要",E6)))</formula>
    </cfRule>
  </conditionalFormatting>
  <conditionalFormatting sqref="E14 H14 K14 N14 E16 H16 K16 N16 Q16 E18 H18 K18 N18 N20 K20 E20">
    <cfRule type="expression" dxfId="128" priority="2" stopIfTrue="1">
      <formula>$E$6="提出不要"</formula>
    </cfRule>
    <cfRule type="containsBlanks" dxfId="127" priority="3">
      <formula>LEN(TRIM(E14))=0</formula>
    </cfRule>
  </conditionalFormatting>
  <conditionalFormatting sqref="A4:T4">
    <cfRule type="expression" dxfId="126" priority="1">
      <formula>$E$6="提出不要"</formula>
    </cfRule>
  </conditionalFormatting>
  <pageMargins left="0.25" right="0.25"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zoomScale="130" zoomScaleNormal="130" zoomScaleSheetLayoutView="100" workbookViewId="0">
      <selection activeCell="B1" sqref="B1:E2"/>
    </sheetView>
  </sheetViews>
  <sheetFormatPr defaultColWidth="1.875" defaultRowHeight="11.25" customHeight="1" x14ac:dyDescent="0.15"/>
  <cols>
    <col min="1" max="12" width="1.875" style="155" customWidth="1"/>
    <col min="13" max="13" width="2.25" style="155" customWidth="1"/>
    <col min="14" max="16384" width="1.875" style="155"/>
  </cols>
  <sheetData>
    <row r="1" spans="2:50" ht="11.25" customHeight="1" x14ac:dyDescent="0.15">
      <c r="B1" s="863" t="s">
        <v>210</v>
      </c>
      <c r="C1" s="864"/>
      <c r="D1" s="865"/>
      <c r="E1" s="865"/>
      <c r="AM1" s="98"/>
      <c r="AN1" s="99"/>
      <c r="AO1" s="99"/>
      <c r="AP1" s="894" t="s">
        <v>318</v>
      </c>
      <c r="AQ1" s="895"/>
      <c r="AR1" s="895"/>
      <c r="AS1" s="895"/>
      <c r="AT1" s="895"/>
      <c r="AU1" s="895"/>
      <c r="AV1" s="895"/>
      <c r="AW1" s="895"/>
      <c r="AX1" s="895"/>
    </row>
    <row r="2" spans="2:50" ht="11.25" customHeight="1" thickBot="1" x14ac:dyDescent="0.2">
      <c r="B2" s="865"/>
      <c r="C2" s="865"/>
      <c r="D2" s="865"/>
      <c r="E2" s="865"/>
      <c r="AM2" s="100"/>
      <c r="AN2" s="100"/>
      <c r="AO2" s="100"/>
      <c r="AP2" s="392"/>
      <c r="AQ2" s="392"/>
      <c r="AR2" s="392"/>
      <c r="AS2" s="392"/>
      <c r="AT2" s="392"/>
      <c r="AU2" s="392"/>
      <c r="AV2" s="392"/>
      <c r="AW2" s="392"/>
      <c r="AX2" s="392"/>
    </row>
    <row r="3" spans="2:50" ht="11.25" customHeight="1" x14ac:dyDescent="0.15">
      <c r="AM3" s="885" t="s">
        <v>188</v>
      </c>
      <c r="AN3" s="886"/>
      <c r="AO3" s="886"/>
      <c r="AP3" s="887"/>
      <c r="AQ3" s="887"/>
      <c r="AR3" s="887"/>
      <c r="AS3" s="888"/>
      <c r="AT3" s="887"/>
      <c r="AU3" s="887"/>
      <c r="AV3" s="887"/>
      <c r="AW3" s="887"/>
      <c r="AX3" s="892"/>
    </row>
    <row r="4" spans="2:50" ht="11.25" customHeight="1" thickBot="1" x14ac:dyDescent="0.2">
      <c r="AM4" s="889"/>
      <c r="AN4" s="890"/>
      <c r="AO4" s="890"/>
      <c r="AP4" s="890"/>
      <c r="AQ4" s="890"/>
      <c r="AR4" s="890"/>
      <c r="AS4" s="891"/>
      <c r="AT4" s="890"/>
      <c r="AU4" s="890"/>
      <c r="AV4" s="890"/>
      <c r="AW4" s="890"/>
      <c r="AX4" s="893"/>
    </row>
    <row r="5" spans="2:50" ht="9" customHeight="1" x14ac:dyDescent="0.15">
      <c r="I5" s="866"/>
      <c r="J5" s="866"/>
      <c r="K5" s="866"/>
      <c r="L5" s="866"/>
      <c r="M5" s="866"/>
      <c r="N5" s="866"/>
      <c r="O5" s="866"/>
      <c r="P5" s="866"/>
      <c r="Q5" s="866"/>
      <c r="R5" s="866"/>
      <c r="S5" s="866"/>
      <c r="T5" s="866"/>
    </row>
    <row r="6" spans="2:50" ht="9" customHeight="1" x14ac:dyDescent="0.15">
      <c r="B6" s="867" t="str">
        <f>様式１候補者登録願!A7</f>
        <v>記入不要</v>
      </c>
      <c r="C6" s="868"/>
      <c r="D6" s="868"/>
      <c r="E6" s="869"/>
      <c r="F6" s="876" t="str">
        <f>IF(様式１候補者登録願!E8=0,"自動表示",様式１候補者登録願!E8)</f>
        <v>自動表示</v>
      </c>
      <c r="G6" s="877"/>
      <c r="H6" s="877"/>
      <c r="I6" s="877"/>
      <c r="J6" s="877"/>
      <c r="K6" s="877"/>
      <c r="L6" s="877"/>
      <c r="M6" s="877"/>
      <c r="N6" s="877"/>
      <c r="O6" s="877"/>
      <c r="P6" s="877"/>
      <c r="Q6" s="877"/>
      <c r="R6" s="877"/>
      <c r="S6" s="877"/>
      <c r="T6" s="877"/>
      <c r="U6" s="877"/>
      <c r="V6" s="878"/>
      <c r="W6" s="867" t="s">
        <v>266</v>
      </c>
      <c r="X6" s="868"/>
      <c r="Y6" s="868"/>
      <c r="Z6" s="869"/>
      <c r="AA6" s="877" t="str">
        <f>IF(様式１候補者登録願!E11&amp;"　"&amp;様式１候補者登録願!K11="　","自動表示",様式１候補者登録願!E11&amp;"　"&amp;様式１候補者登録願!K11)</f>
        <v>自動表示</v>
      </c>
      <c r="AB6" s="877"/>
      <c r="AC6" s="877"/>
      <c r="AD6" s="877"/>
      <c r="AE6" s="877"/>
      <c r="AF6" s="877"/>
      <c r="AG6" s="877"/>
      <c r="AH6" s="877"/>
      <c r="AI6" s="877"/>
      <c r="AJ6" s="877"/>
      <c r="AK6" s="877"/>
      <c r="AL6" s="877"/>
      <c r="AM6" s="877"/>
      <c r="AN6" s="877"/>
      <c r="AO6" s="877"/>
      <c r="AP6" s="878"/>
    </row>
    <row r="7" spans="2:50" ht="9" customHeight="1" x14ac:dyDescent="0.15">
      <c r="B7" s="870"/>
      <c r="C7" s="871"/>
      <c r="D7" s="871"/>
      <c r="E7" s="872"/>
      <c r="F7" s="879"/>
      <c r="G7" s="880"/>
      <c r="H7" s="880"/>
      <c r="I7" s="880"/>
      <c r="J7" s="880"/>
      <c r="K7" s="880"/>
      <c r="L7" s="880"/>
      <c r="M7" s="880"/>
      <c r="N7" s="880"/>
      <c r="O7" s="880"/>
      <c r="P7" s="880"/>
      <c r="Q7" s="880"/>
      <c r="R7" s="880"/>
      <c r="S7" s="880"/>
      <c r="T7" s="880"/>
      <c r="U7" s="880"/>
      <c r="V7" s="881"/>
      <c r="W7" s="870"/>
      <c r="X7" s="871"/>
      <c r="Y7" s="871"/>
      <c r="Z7" s="872"/>
      <c r="AA7" s="880"/>
      <c r="AB7" s="880"/>
      <c r="AC7" s="880"/>
      <c r="AD7" s="880"/>
      <c r="AE7" s="880"/>
      <c r="AF7" s="880"/>
      <c r="AG7" s="880"/>
      <c r="AH7" s="880"/>
      <c r="AI7" s="880"/>
      <c r="AJ7" s="880"/>
      <c r="AK7" s="880"/>
      <c r="AL7" s="880"/>
      <c r="AM7" s="880"/>
      <c r="AN7" s="880"/>
      <c r="AO7" s="880"/>
      <c r="AP7" s="881"/>
    </row>
    <row r="8" spans="2:50" ht="9" customHeight="1" x14ac:dyDescent="0.15">
      <c r="B8" s="870"/>
      <c r="C8" s="871"/>
      <c r="D8" s="871"/>
      <c r="E8" s="872"/>
      <c r="F8" s="879"/>
      <c r="G8" s="880"/>
      <c r="H8" s="880"/>
      <c r="I8" s="880"/>
      <c r="J8" s="880"/>
      <c r="K8" s="880"/>
      <c r="L8" s="880"/>
      <c r="M8" s="880"/>
      <c r="N8" s="880"/>
      <c r="O8" s="880"/>
      <c r="P8" s="880"/>
      <c r="Q8" s="880"/>
      <c r="R8" s="880"/>
      <c r="S8" s="880"/>
      <c r="T8" s="880"/>
      <c r="U8" s="880"/>
      <c r="V8" s="881"/>
      <c r="W8" s="870"/>
      <c r="X8" s="871"/>
      <c r="Y8" s="871"/>
      <c r="Z8" s="872"/>
      <c r="AA8" s="880"/>
      <c r="AB8" s="880"/>
      <c r="AC8" s="880"/>
      <c r="AD8" s="880"/>
      <c r="AE8" s="880"/>
      <c r="AF8" s="880"/>
      <c r="AG8" s="880"/>
      <c r="AH8" s="880"/>
      <c r="AI8" s="880"/>
      <c r="AJ8" s="880"/>
      <c r="AK8" s="880"/>
      <c r="AL8" s="880"/>
      <c r="AM8" s="880"/>
      <c r="AN8" s="880"/>
      <c r="AO8" s="880"/>
      <c r="AP8" s="881"/>
    </row>
    <row r="9" spans="2:50" ht="9" customHeight="1" x14ac:dyDescent="0.15">
      <c r="B9" s="873"/>
      <c r="C9" s="874"/>
      <c r="D9" s="874"/>
      <c r="E9" s="875"/>
      <c r="F9" s="882"/>
      <c r="G9" s="883"/>
      <c r="H9" s="883"/>
      <c r="I9" s="883"/>
      <c r="J9" s="883"/>
      <c r="K9" s="883"/>
      <c r="L9" s="883"/>
      <c r="M9" s="883"/>
      <c r="N9" s="883"/>
      <c r="O9" s="883"/>
      <c r="P9" s="883"/>
      <c r="Q9" s="883"/>
      <c r="R9" s="883"/>
      <c r="S9" s="883"/>
      <c r="T9" s="883"/>
      <c r="U9" s="883"/>
      <c r="V9" s="884"/>
      <c r="W9" s="873"/>
      <c r="X9" s="874"/>
      <c r="Y9" s="874"/>
      <c r="Z9" s="875"/>
      <c r="AA9" s="883"/>
      <c r="AB9" s="883"/>
      <c r="AC9" s="883"/>
      <c r="AD9" s="883"/>
      <c r="AE9" s="883"/>
      <c r="AF9" s="883"/>
      <c r="AG9" s="883"/>
      <c r="AH9" s="883"/>
      <c r="AI9" s="883"/>
      <c r="AJ9" s="883"/>
      <c r="AK9" s="883"/>
      <c r="AL9" s="883"/>
      <c r="AM9" s="883"/>
      <c r="AN9" s="883"/>
      <c r="AO9" s="883"/>
      <c r="AP9" s="884"/>
    </row>
    <row r="10" spans="2:50" ht="9" customHeight="1" x14ac:dyDescent="0.15"/>
    <row r="11" spans="2:50" ht="9" customHeight="1" x14ac:dyDescent="0.15">
      <c r="B11" s="859" t="s">
        <v>267</v>
      </c>
      <c r="C11" s="859"/>
      <c r="D11" s="859"/>
      <c r="E11" s="859"/>
      <c r="F11" s="859"/>
      <c r="G11" s="859"/>
      <c r="H11" s="859"/>
      <c r="I11" s="859"/>
      <c r="J11" s="859"/>
      <c r="K11" s="859"/>
      <c r="L11" s="859"/>
      <c r="M11" s="859"/>
      <c r="N11" s="859"/>
      <c r="O11" s="859"/>
      <c r="P11" s="859"/>
      <c r="Q11" s="859"/>
      <c r="R11" s="859"/>
      <c r="S11" s="859"/>
      <c r="T11" s="859"/>
      <c r="U11" s="859"/>
      <c r="V11" s="859"/>
      <c r="W11" s="859"/>
      <c r="X11" s="859"/>
      <c r="Y11" s="859"/>
      <c r="Z11" s="859"/>
      <c r="AA11" s="859"/>
      <c r="AB11" s="859"/>
      <c r="AC11" s="859"/>
      <c r="AD11" s="859"/>
      <c r="AE11" s="859"/>
      <c r="AF11" s="859"/>
      <c r="AG11" s="859"/>
      <c r="AH11" s="859"/>
      <c r="AI11" s="859"/>
      <c r="AJ11" s="859"/>
      <c r="AK11" s="859"/>
      <c r="AL11" s="859"/>
      <c r="AM11" s="859"/>
      <c r="AN11" s="859"/>
      <c r="AO11" s="859"/>
      <c r="AP11" s="859"/>
      <c r="AQ11" s="859"/>
      <c r="AR11" s="859"/>
      <c r="AS11" s="859"/>
      <c r="AT11" s="859"/>
      <c r="AU11" s="859"/>
      <c r="AV11" s="859"/>
      <c r="AW11" s="859"/>
      <c r="AX11" s="859"/>
    </row>
    <row r="12" spans="2:50" ht="9" customHeight="1" x14ac:dyDescent="0.15">
      <c r="B12" s="859"/>
      <c r="C12" s="859"/>
      <c r="D12" s="859"/>
      <c r="E12" s="859"/>
      <c r="F12" s="859"/>
      <c r="G12" s="859"/>
      <c r="H12" s="859"/>
      <c r="I12" s="859"/>
      <c r="J12" s="859"/>
      <c r="K12" s="859"/>
      <c r="L12" s="859"/>
      <c r="M12" s="859"/>
      <c r="N12" s="859"/>
      <c r="O12" s="859"/>
      <c r="P12" s="859"/>
      <c r="Q12" s="859"/>
      <c r="R12" s="859"/>
      <c r="S12" s="859"/>
      <c r="T12" s="859"/>
      <c r="U12" s="859"/>
      <c r="V12" s="859"/>
      <c r="W12" s="859"/>
      <c r="X12" s="859"/>
      <c r="Y12" s="859"/>
      <c r="Z12" s="859"/>
      <c r="AA12" s="859"/>
      <c r="AB12" s="859"/>
      <c r="AC12" s="859"/>
      <c r="AD12" s="859"/>
      <c r="AE12" s="859"/>
      <c r="AF12" s="859"/>
      <c r="AG12" s="859"/>
      <c r="AH12" s="859"/>
      <c r="AI12" s="859"/>
      <c r="AJ12" s="859"/>
      <c r="AK12" s="859"/>
      <c r="AL12" s="859"/>
      <c r="AM12" s="859"/>
      <c r="AN12" s="859"/>
      <c r="AO12" s="859"/>
      <c r="AP12" s="859"/>
      <c r="AQ12" s="859"/>
      <c r="AR12" s="859"/>
      <c r="AS12" s="859"/>
      <c r="AT12" s="859"/>
      <c r="AU12" s="859"/>
      <c r="AV12" s="859"/>
      <c r="AW12" s="859"/>
      <c r="AX12" s="859"/>
    </row>
    <row r="13" spans="2:50" ht="9" customHeight="1" x14ac:dyDescent="0.15">
      <c r="B13" s="859"/>
      <c r="C13" s="859"/>
      <c r="D13" s="859"/>
      <c r="E13" s="859"/>
      <c r="F13" s="859"/>
      <c r="G13" s="859"/>
      <c r="H13" s="859"/>
      <c r="I13" s="859"/>
      <c r="J13" s="859"/>
      <c r="K13" s="859"/>
      <c r="L13" s="859"/>
      <c r="M13" s="859"/>
      <c r="N13" s="859"/>
      <c r="O13" s="859"/>
      <c r="P13" s="859"/>
      <c r="Q13" s="859"/>
      <c r="R13" s="859"/>
      <c r="S13" s="859"/>
      <c r="T13" s="859"/>
      <c r="U13" s="859"/>
      <c r="V13" s="859"/>
      <c r="W13" s="859"/>
      <c r="X13" s="859"/>
      <c r="Y13" s="859"/>
      <c r="Z13" s="859"/>
      <c r="AA13" s="859"/>
      <c r="AB13" s="859"/>
      <c r="AC13" s="859"/>
      <c r="AD13" s="859"/>
      <c r="AE13" s="859"/>
      <c r="AF13" s="859"/>
      <c r="AG13" s="859"/>
      <c r="AH13" s="859"/>
      <c r="AI13" s="859"/>
      <c r="AJ13" s="859"/>
      <c r="AK13" s="859"/>
      <c r="AL13" s="859"/>
      <c r="AM13" s="859"/>
      <c r="AN13" s="859"/>
      <c r="AO13" s="859"/>
      <c r="AP13" s="859"/>
      <c r="AQ13" s="859"/>
      <c r="AR13" s="859"/>
      <c r="AS13" s="859"/>
      <c r="AT13" s="859"/>
      <c r="AU13" s="859"/>
      <c r="AV13" s="859"/>
      <c r="AW13" s="859"/>
      <c r="AX13" s="859"/>
    </row>
    <row r="14" spans="2:50" ht="9" customHeight="1" x14ac:dyDescent="0.15">
      <c r="B14" s="859"/>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59"/>
      <c r="AG14" s="859"/>
      <c r="AH14" s="859"/>
      <c r="AI14" s="859"/>
      <c r="AJ14" s="859"/>
      <c r="AK14" s="859"/>
      <c r="AL14" s="859"/>
      <c r="AM14" s="859"/>
      <c r="AN14" s="859"/>
      <c r="AO14" s="859"/>
      <c r="AP14" s="859"/>
      <c r="AQ14" s="859"/>
      <c r="AR14" s="859"/>
      <c r="AS14" s="859"/>
      <c r="AT14" s="859"/>
      <c r="AU14" s="859"/>
      <c r="AV14" s="859"/>
      <c r="AW14" s="859"/>
      <c r="AX14" s="859"/>
    </row>
    <row r="15" spans="2:50" ht="18" customHeight="1" x14ac:dyDescent="0.15">
      <c r="B15" s="861" t="s">
        <v>397</v>
      </c>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2"/>
      <c r="AA15" s="862"/>
      <c r="AB15" s="862"/>
      <c r="AC15" s="862"/>
      <c r="AD15" s="862"/>
      <c r="AE15" s="862"/>
      <c r="AF15" s="862"/>
      <c r="AG15" s="862"/>
      <c r="AH15" s="862"/>
      <c r="AI15" s="862"/>
      <c r="AJ15" s="862"/>
      <c r="AK15" s="862"/>
      <c r="AL15" s="862"/>
      <c r="AM15" s="862"/>
      <c r="AN15" s="862"/>
      <c r="AO15" s="862"/>
      <c r="AP15" s="862"/>
      <c r="AQ15" s="862"/>
      <c r="AR15" s="862"/>
      <c r="AS15" s="862"/>
      <c r="AT15" s="862"/>
      <c r="AU15" s="862"/>
      <c r="AV15" s="862"/>
      <c r="AW15" s="862"/>
      <c r="AX15" s="862"/>
    </row>
    <row r="16" spans="2:50" ht="18" customHeight="1" x14ac:dyDescent="0.15">
      <c r="B16" s="862"/>
      <c r="C16" s="862"/>
      <c r="D16" s="862"/>
      <c r="E16" s="862"/>
      <c r="F16" s="862"/>
      <c r="G16" s="862"/>
      <c r="H16" s="862"/>
      <c r="I16" s="862"/>
      <c r="J16" s="862"/>
      <c r="K16" s="862"/>
      <c r="L16" s="862"/>
      <c r="M16" s="862"/>
      <c r="N16" s="862"/>
      <c r="O16" s="862"/>
      <c r="P16" s="862"/>
      <c r="Q16" s="862"/>
      <c r="R16" s="862"/>
      <c r="S16" s="862"/>
      <c r="T16" s="862"/>
      <c r="U16" s="862"/>
      <c r="V16" s="862"/>
      <c r="W16" s="862"/>
      <c r="X16" s="862"/>
      <c r="Y16" s="862"/>
      <c r="Z16" s="862"/>
      <c r="AA16" s="862"/>
      <c r="AB16" s="862"/>
      <c r="AC16" s="862"/>
      <c r="AD16" s="862"/>
      <c r="AE16" s="862"/>
      <c r="AF16" s="862"/>
      <c r="AG16" s="862"/>
      <c r="AH16" s="862"/>
      <c r="AI16" s="862"/>
      <c r="AJ16" s="862"/>
      <c r="AK16" s="862"/>
      <c r="AL16" s="862"/>
      <c r="AM16" s="862"/>
      <c r="AN16" s="862"/>
      <c r="AO16" s="862"/>
      <c r="AP16" s="862"/>
      <c r="AQ16" s="862"/>
      <c r="AR16" s="862"/>
      <c r="AS16" s="862"/>
      <c r="AT16" s="862"/>
      <c r="AU16" s="862"/>
      <c r="AV16" s="862"/>
      <c r="AW16" s="862"/>
      <c r="AX16" s="862"/>
    </row>
    <row r="17" spans="2:52" ht="9" customHeight="1" x14ac:dyDescent="0.15">
      <c r="B17" s="861" t="s">
        <v>394</v>
      </c>
      <c r="C17" s="862"/>
      <c r="D17" s="862"/>
      <c r="E17" s="862"/>
      <c r="F17" s="862"/>
      <c r="G17" s="862"/>
      <c r="H17" s="862"/>
      <c r="I17" s="862"/>
      <c r="J17" s="862"/>
      <c r="K17" s="862"/>
      <c r="L17" s="862"/>
      <c r="M17" s="862"/>
      <c r="N17" s="862"/>
      <c r="O17" s="862"/>
      <c r="P17" s="862"/>
      <c r="Q17" s="862"/>
      <c r="R17" s="862"/>
      <c r="S17" s="862"/>
      <c r="T17" s="862"/>
      <c r="U17" s="862"/>
      <c r="V17" s="862"/>
      <c r="W17" s="862"/>
      <c r="X17" s="862"/>
      <c r="Y17" s="862"/>
      <c r="Z17" s="862"/>
      <c r="AA17" s="862"/>
      <c r="AB17" s="862"/>
      <c r="AC17" s="862"/>
      <c r="AD17" s="862"/>
      <c r="AE17" s="862"/>
      <c r="AF17" s="862"/>
      <c r="AG17" s="862"/>
      <c r="AH17" s="862"/>
      <c r="AI17" s="862"/>
      <c r="AJ17" s="862"/>
      <c r="AK17" s="862"/>
      <c r="AL17" s="862"/>
      <c r="AM17" s="862"/>
      <c r="AN17" s="862"/>
      <c r="AO17" s="862"/>
      <c r="AP17" s="862"/>
      <c r="AQ17" s="862"/>
      <c r="AR17" s="862"/>
      <c r="AS17" s="862"/>
      <c r="AT17" s="862"/>
      <c r="AU17" s="862"/>
      <c r="AV17" s="862"/>
      <c r="AW17" s="862"/>
      <c r="AX17" s="862"/>
    </row>
    <row r="18" spans="2:52" ht="9" customHeight="1" x14ac:dyDescent="0.15">
      <c r="B18" s="862"/>
      <c r="C18" s="862"/>
      <c r="D18" s="862"/>
      <c r="E18" s="862"/>
      <c r="F18" s="862"/>
      <c r="G18" s="862"/>
      <c r="H18" s="862"/>
      <c r="I18" s="862"/>
      <c r="J18" s="862"/>
      <c r="K18" s="862"/>
      <c r="L18" s="862"/>
      <c r="M18" s="862"/>
      <c r="N18" s="862"/>
      <c r="O18" s="862"/>
      <c r="P18" s="862"/>
      <c r="Q18" s="862"/>
      <c r="R18" s="862"/>
      <c r="S18" s="862"/>
      <c r="T18" s="862"/>
      <c r="U18" s="862"/>
      <c r="V18" s="862"/>
      <c r="W18" s="862"/>
      <c r="X18" s="862"/>
      <c r="Y18" s="862"/>
      <c r="Z18" s="862"/>
      <c r="AA18" s="862"/>
      <c r="AB18" s="862"/>
      <c r="AC18" s="862"/>
      <c r="AD18" s="862"/>
      <c r="AE18" s="862"/>
      <c r="AF18" s="862"/>
      <c r="AG18" s="862"/>
      <c r="AH18" s="862"/>
      <c r="AI18" s="862"/>
      <c r="AJ18" s="862"/>
      <c r="AK18" s="862"/>
      <c r="AL18" s="862"/>
      <c r="AM18" s="862"/>
      <c r="AN18" s="862"/>
      <c r="AO18" s="862"/>
      <c r="AP18" s="862"/>
      <c r="AQ18" s="862"/>
      <c r="AR18" s="862"/>
      <c r="AS18" s="862"/>
      <c r="AT18" s="862"/>
      <c r="AU18" s="862"/>
      <c r="AV18" s="862"/>
      <c r="AW18" s="862"/>
      <c r="AX18" s="862"/>
    </row>
    <row r="19" spans="2:52" ht="9.75" customHeight="1" x14ac:dyDescent="0.15">
      <c r="B19" s="861" t="s">
        <v>391</v>
      </c>
      <c r="C19" s="862"/>
      <c r="D19" s="862"/>
      <c r="E19" s="862"/>
      <c r="F19" s="862"/>
      <c r="G19" s="862"/>
      <c r="H19" s="862"/>
      <c r="I19" s="862"/>
      <c r="J19" s="862"/>
      <c r="K19" s="862"/>
      <c r="L19" s="862"/>
      <c r="M19" s="862"/>
      <c r="N19" s="862"/>
      <c r="O19" s="862"/>
      <c r="P19" s="862"/>
      <c r="Q19" s="862"/>
      <c r="R19" s="862"/>
      <c r="S19" s="862"/>
      <c r="T19" s="862"/>
      <c r="U19" s="862"/>
      <c r="V19" s="862"/>
      <c r="W19" s="862"/>
      <c r="X19" s="862"/>
      <c r="Y19" s="862"/>
      <c r="Z19" s="862"/>
      <c r="AA19" s="862"/>
      <c r="AB19" s="862"/>
      <c r="AC19" s="862"/>
      <c r="AD19" s="862"/>
      <c r="AE19" s="862"/>
      <c r="AF19" s="862"/>
      <c r="AG19" s="862"/>
      <c r="AH19" s="862"/>
      <c r="AI19" s="862"/>
      <c r="AJ19" s="862"/>
      <c r="AK19" s="862"/>
      <c r="AL19" s="862"/>
      <c r="AM19" s="862"/>
      <c r="AN19" s="862"/>
      <c r="AO19" s="862"/>
      <c r="AP19" s="862"/>
      <c r="AQ19" s="862"/>
      <c r="AR19" s="862"/>
      <c r="AS19" s="862"/>
      <c r="AT19" s="862"/>
      <c r="AU19" s="862"/>
      <c r="AV19" s="862"/>
      <c r="AW19" s="862"/>
      <c r="AX19" s="862"/>
      <c r="AY19" s="162"/>
      <c r="AZ19" s="162"/>
    </row>
    <row r="20" spans="2:52" ht="9.75" customHeight="1" x14ac:dyDescent="0.15">
      <c r="B20" s="862"/>
      <c r="C20" s="862"/>
      <c r="D20" s="862"/>
      <c r="E20" s="862"/>
      <c r="F20" s="862"/>
      <c r="G20" s="862"/>
      <c r="H20" s="862"/>
      <c r="I20" s="862"/>
      <c r="J20" s="862"/>
      <c r="K20" s="862"/>
      <c r="L20" s="862"/>
      <c r="M20" s="862"/>
      <c r="N20" s="862"/>
      <c r="O20" s="862"/>
      <c r="P20" s="862"/>
      <c r="Q20" s="862"/>
      <c r="R20" s="862"/>
      <c r="S20" s="862"/>
      <c r="T20" s="862"/>
      <c r="U20" s="862"/>
      <c r="V20" s="862"/>
      <c r="W20" s="862"/>
      <c r="X20" s="862"/>
      <c r="Y20" s="862"/>
      <c r="Z20" s="862"/>
      <c r="AA20" s="862"/>
      <c r="AB20" s="862"/>
      <c r="AC20" s="862"/>
      <c r="AD20" s="862"/>
      <c r="AE20" s="862"/>
      <c r="AF20" s="862"/>
      <c r="AG20" s="862"/>
      <c r="AH20" s="862"/>
      <c r="AI20" s="862"/>
      <c r="AJ20" s="862"/>
      <c r="AK20" s="862"/>
      <c r="AL20" s="862"/>
      <c r="AM20" s="862"/>
      <c r="AN20" s="862"/>
      <c r="AO20" s="862"/>
      <c r="AP20" s="862"/>
      <c r="AQ20" s="862"/>
      <c r="AR20" s="862"/>
      <c r="AS20" s="862"/>
      <c r="AT20" s="862"/>
      <c r="AU20" s="862"/>
      <c r="AV20" s="862"/>
      <c r="AW20" s="862"/>
      <c r="AX20" s="862"/>
      <c r="AY20" s="162"/>
      <c r="AZ20" s="162"/>
    </row>
    <row r="21" spans="2:52" ht="9.75" customHeight="1" x14ac:dyDescent="0.15">
      <c r="B21" s="861" t="s">
        <v>395</v>
      </c>
      <c r="C21" s="862"/>
      <c r="D21" s="862"/>
      <c r="E21" s="862"/>
      <c r="F21" s="862"/>
      <c r="G21" s="862"/>
      <c r="H21" s="862"/>
      <c r="I21" s="862"/>
      <c r="J21" s="862"/>
      <c r="K21" s="862"/>
      <c r="L21" s="862"/>
      <c r="M21" s="862"/>
      <c r="N21" s="862"/>
      <c r="O21" s="862"/>
      <c r="P21" s="862"/>
      <c r="Q21" s="862"/>
      <c r="R21" s="862"/>
      <c r="S21" s="862"/>
      <c r="T21" s="862"/>
      <c r="U21" s="862"/>
      <c r="V21" s="862"/>
      <c r="W21" s="862"/>
      <c r="X21" s="862"/>
      <c r="Y21" s="862"/>
      <c r="Z21" s="862"/>
      <c r="AA21" s="862"/>
      <c r="AB21" s="862"/>
      <c r="AC21" s="862"/>
      <c r="AD21" s="862"/>
      <c r="AE21" s="862"/>
      <c r="AF21" s="862"/>
      <c r="AG21" s="862"/>
      <c r="AH21" s="862"/>
      <c r="AI21" s="862"/>
      <c r="AJ21" s="862"/>
      <c r="AK21" s="862"/>
      <c r="AL21" s="862"/>
      <c r="AM21" s="862"/>
      <c r="AN21" s="862"/>
      <c r="AO21" s="862"/>
      <c r="AP21" s="862"/>
      <c r="AQ21" s="862"/>
      <c r="AR21" s="862"/>
      <c r="AS21" s="862"/>
      <c r="AT21" s="862"/>
      <c r="AU21" s="862"/>
      <c r="AV21" s="862"/>
      <c r="AW21" s="862"/>
      <c r="AX21" s="862"/>
    </row>
    <row r="22" spans="2:52" ht="9" customHeight="1" x14ac:dyDescent="0.15">
      <c r="B22" s="862"/>
      <c r="C22" s="862"/>
      <c r="D22" s="862"/>
      <c r="E22" s="862"/>
      <c r="F22" s="862"/>
      <c r="G22" s="862"/>
      <c r="H22" s="862"/>
      <c r="I22" s="862"/>
      <c r="J22" s="862"/>
      <c r="K22" s="862"/>
      <c r="L22" s="862"/>
      <c r="M22" s="862"/>
      <c r="N22" s="862"/>
      <c r="O22" s="862"/>
      <c r="P22" s="862"/>
      <c r="Q22" s="862"/>
      <c r="R22" s="862"/>
      <c r="S22" s="862"/>
      <c r="T22" s="862"/>
      <c r="U22" s="862"/>
      <c r="V22" s="862"/>
      <c r="W22" s="862"/>
      <c r="X22" s="862"/>
      <c r="Y22" s="862"/>
      <c r="Z22" s="862"/>
      <c r="AA22" s="862"/>
      <c r="AB22" s="862"/>
      <c r="AC22" s="862"/>
      <c r="AD22" s="862"/>
      <c r="AE22" s="862"/>
      <c r="AF22" s="862"/>
      <c r="AG22" s="862"/>
      <c r="AH22" s="862"/>
      <c r="AI22" s="862"/>
      <c r="AJ22" s="862"/>
      <c r="AK22" s="862"/>
      <c r="AL22" s="862"/>
      <c r="AM22" s="862"/>
      <c r="AN22" s="862"/>
      <c r="AO22" s="862"/>
      <c r="AP22" s="862"/>
      <c r="AQ22" s="862"/>
      <c r="AR22" s="862"/>
      <c r="AS22" s="862"/>
      <c r="AT22" s="862"/>
      <c r="AU22" s="862"/>
      <c r="AV22" s="862"/>
      <c r="AW22" s="862"/>
      <c r="AX22" s="862"/>
    </row>
    <row r="23" spans="2:52" ht="9" customHeight="1" x14ac:dyDescent="0.15">
      <c r="B23" s="861" t="s">
        <v>396</v>
      </c>
      <c r="C23" s="862"/>
      <c r="D23" s="862"/>
      <c r="E23" s="862"/>
      <c r="F23" s="862"/>
      <c r="G23" s="862"/>
      <c r="H23" s="862"/>
      <c r="I23" s="862"/>
      <c r="J23" s="862"/>
      <c r="K23" s="862"/>
      <c r="L23" s="862"/>
      <c r="M23" s="862"/>
      <c r="N23" s="862"/>
      <c r="O23" s="862"/>
      <c r="P23" s="862"/>
      <c r="Q23" s="862"/>
      <c r="R23" s="862"/>
      <c r="S23" s="862"/>
      <c r="T23" s="862"/>
      <c r="U23" s="862"/>
      <c r="V23" s="862"/>
      <c r="W23" s="862"/>
      <c r="X23" s="862"/>
      <c r="Y23" s="862"/>
      <c r="Z23" s="862"/>
      <c r="AA23" s="862"/>
      <c r="AB23" s="862"/>
      <c r="AC23" s="862"/>
      <c r="AD23" s="862"/>
      <c r="AE23" s="862"/>
      <c r="AF23" s="862"/>
      <c r="AG23" s="862"/>
      <c r="AH23" s="862"/>
      <c r="AI23" s="862"/>
      <c r="AJ23" s="862"/>
      <c r="AK23" s="862"/>
      <c r="AL23" s="862"/>
      <c r="AM23" s="862"/>
      <c r="AN23" s="862"/>
      <c r="AO23" s="862"/>
      <c r="AP23" s="862"/>
      <c r="AQ23" s="862"/>
      <c r="AR23" s="862"/>
      <c r="AS23" s="862"/>
      <c r="AT23" s="862"/>
      <c r="AU23" s="862"/>
      <c r="AV23" s="862"/>
      <c r="AW23" s="862"/>
      <c r="AX23" s="862"/>
    </row>
    <row r="24" spans="2:52" ht="9" customHeight="1" x14ac:dyDescent="0.15">
      <c r="B24" s="862"/>
      <c r="C24" s="862"/>
      <c r="D24" s="862"/>
      <c r="E24" s="862"/>
      <c r="F24" s="862"/>
      <c r="G24" s="862"/>
      <c r="H24" s="862"/>
      <c r="I24" s="862"/>
      <c r="J24" s="862"/>
      <c r="K24" s="862"/>
      <c r="L24" s="862"/>
      <c r="M24" s="862"/>
      <c r="N24" s="862"/>
      <c r="O24" s="862"/>
      <c r="P24" s="862"/>
      <c r="Q24" s="862"/>
      <c r="R24" s="862"/>
      <c r="S24" s="862"/>
      <c r="T24" s="862"/>
      <c r="U24" s="862"/>
      <c r="V24" s="862"/>
      <c r="W24" s="862"/>
      <c r="X24" s="862"/>
      <c r="Y24" s="862"/>
      <c r="Z24" s="862"/>
      <c r="AA24" s="862"/>
      <c r="AB24" s="862"/>
      <c r="AC24" s="862"/>
      <c r="AD24" s="862"/>
      <c r="AE24" s="862"/>
      <c r="AF24" s="862"/>
      <c r="AG24" s="862"/>
      <c r="AH24" s="862"/>
      <c r="AI24" s="862"/>
      <c r="AJ24" s="862"/>
      <c r="AK24" s="862"/>
      <c r="AL24" s="862"/>
      <c r="AM24" s="862"/>
      <c r="AN24" s="862"/>
      <c r="AO24" s="862"/>
      <c r="AP24" s="862"/>
      <c r="AQ24" s="862"/>
      <c r="AR24" s="862"/>
      <c r="AS24" s="862"/>
      <c r="AT24" s="862"/>
      <c r="AU24" s="862"/>
      <c r="AV24" s="862"/>
      <c r="AW24" s="862"/>
      <c r="AX24" s="862"/>
    </row>
    <row r="25" spans="2:52" ht="12.75" customHeight="1" x14ac:dyDescent="0.15">
      <c r="B25" s="862"/>
      <c r="C25" s="862"/>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2"/>
      <c r="AL25" s="862"/>
      <c r="AM25" s="862"/>
      <c r="AN25" s="862"/>
      <c r="AO25" s="862"/>
      <c r="AP25" s="862"/>
      <c r="AQ25" s="862"/>
      <c r="AR25" s="862"/>
      <c r="AS25" s="862"/>
      <c r="AT25" s="862"/>
      <c r="AU25" s="862"/>
      <c r="AV25" s="862"/>
      <c r="AW25" s="862"/>
      <c r="AX25" s="862"/>
    </row>
    <row r="26" spans="2:52" ht="9" customHeight="1" x14ac:dyDescent="0.15">
      <c r="B26" s="860" t="s">
        <v>268</v>
      </c>
      <c r="C26" s="860"/>
      <c r="D26" s="860"/>
      <c r="E26" s="860"/>
      <c r="F26" s="860"/>
      <c r="G26" s="860"/>
      <c r="H26" s="860"/>
      <c r="I26" s="860"/>
      <c r="J26" s="860"/>
      <c r="K26" s="860"/>
      <c r="L26" s="860"/>
      <c r="M26" s="860"/>
      <c r="N26" s="759" t="s">
        <v>269</v>
      </c>
      <c r="O26" s="759"/>
      <c r="P26" s="759"/>
      <c r="Q26" s="759"/>
      <c r="R26" s="759"/>
      <c r="S26" s="759"/>
      <c r="T26" s="759"/>
      <c r="U26" s="759"/>
      <c r="V26" s="845"/>
      <c r="W26" s="845"/>
      <c r="X26" s="845"/>
      <c r="Y26" s="845"/>
      <c r="Z26" s="845"/>
      <c r="AA26" s="845"/>
      <c r="AB26" s="845"/>
      <c r="AC26" s="845"/>
      <c r="AD26" s="845"/>
      <c r="AE26" s="845"/>
      <c r="AF26" s="845"/>
      <c r="AG26" s="845"/>
      <c r="AH26" s="845"/>
      <c r="AI26" s="845"/>
      <c r="AJ26" s="845"/>
      <c r="AK26" s="845"/>
      <c r="AL26" s="845"/>
      <c r="AM26" s="845"/>
      <c r="AN26" s="845"/>
      <c r="AO26" s="845"/>
      <c r="AP26" s="845"/>
      <c r="AQ26" s="845"/>
      <c r="AR26" s="845"/>
      <c r="AS26" s="845"/>
      <c r="AT26" s="845"/>
      <c r="AU26" s="845"/>
      <c r="AV26" s="845"/>
      <c r="AW26" s="845"/>
      <c r="AX26" s="845"/>
    </row>
    <row r="27" spans="2:52" ht="9" customHeight="1" x14ac:dyDescent="0.15">
      <c r="B27" s="860"/>
      <c r="C27" s="860"/>
      <c r="D27" s="860"/>
      <c r="E27" s="860"/>
      <c r="F27" s="860"/>
      <c r="G27" s="860"/>
      <c r="H27" s="860"/>
      <c r="I27" s="860"/>
      <c r="J27" s="860"/>
      <c r="K27" s="860"/>
      <c r="L27" s="860"/>
      <c r="M27" s="860"/>
      <c r="N27" s="759"/>
      <c r="O27" s="759"/>
      <c r="P27" s="759"/>
      <c r="Q27" s="759"/>
      <c r="R27" s="759"/>
      <c r="S27" s="759"/>
      <c r="T27" s="759"/>
      <c r="U27" s="759"/>
      <c r="V27" s="845"/>
      <c r="W27" s="845"/>
      <c r="X27" s="845"/>
      <c r="Y27" s="845"/>
      <c r="Z27" s="845"/>
      <c r="AA27" s="845"/>
      <c r="AB27" s="845"/>
      <c r="AC27" s="845"/>
      <c r="AD27" s="845"/>
      <c r="AE27" s="845"/>
      <c r="AF27" s="845"/>
      <c r="AG27" s="845"/>
      <c r="AH27" s="845"/>
      <c r="AI27" s="845"/>
      <c r="AJ27" s="845"/>
      <c r="AK27" s="845"/>
      <c r="AL27" s="845"/>
      <c r="AM27" s="845"/>
      <c r="AN27" s="845"/>
      <c r="AO27" s="845"/>
      <c r="AP27" s="845"/>
      <c r="AQ27" s="845"/>
      <c r="AR27" s="845"/>
      <c r="AS27" s="845"/>
      <c r="AT27" s="845"/>
      <c r="AU27" s="845"/>
      <c r="AV27" s="845"/>
      <c r="AW27" s="845"/>
      <c r="AX27" s="845"/>
    </row>
    <row r="28" spans="2:52" ht="9" customHeight="1" x14ac:dyDescent="0.15">
      <c r="B28" s="860"/>
      <c r="C28" s="860"/>
      <c r="D28" s="860"/>
      <c r="E28" s="860"/>
      <c r="F28" s="860"/>
      <c r="G28" s="860"/>
      <c r="H28" s="860"/>
      <c r="I28" s="860"/>
      <c r="J28" s="860"/>
      <c r="K28" s="860"/>
      <c r="L28" s="860"/>
      <c r="M28" s="860"/>
      <c r="N28" s="776"/>
      <c r="O28" s="776"/>
      <c r="P28" s="776"/>
      <c r="Q28" s="776"/>
      <c r="R28" s="776"/>
      <c r="S28" s="776"/>
      <c r="T28" s="776"/>
      <c r="U28" s="776"/>
      <c r="V28" s="846"/>
      <c r="W28" s="846"/>
      <c r="X28" s="846"/>
      <c r="Y28" s="846"/>
      <c r="Z28" s="846"/>
      <c r="AA28" s="846"/>
      <c r="AB28" s="846"/>
      <c r="AC28" s="846"/>
      <c r="AD28" s="846"/>
      <c r="AE28" s="846"/>
      <c r="AF28" s="846"/>
      <c r="AG28" s="846"/>
      <c r="AH28" s="846"/>
      <c r="AI28" s="846"/>
      <c r="AJ28" s="846"/>
      <c r="AK28" s="846"/>
      <c r="AL28" s="846"/>
      <c r="AM28" s="846"/>
      <c r="AN28" s="846"/>
      <c r="AO28" s="846"/>
      <c r="AP28" s="846"/>
      <c r="AQ28" s="846"/>
      <c r="AR28" s="846"/>
      <c r="AS28" s="846"/>
      <c r="AT28" s="846"/>
      <c r="AU28" s="846"/>
      <c r="AV28" s="846"/>
      <c r="AW28" s="846"/>
      <c r="AX28" s="846"/>
    </row>
    <row r="29" spans="2:52" ht="9" customHeight="1" x14ac:dyDescent="0.15">
      <c r="B29" s="101"/>
      <c r="N29" s="839" t="s">
        <v>270</v>
      </c>
      <c r="O29" s="839"/>
      <c r="P29" s="839"/>
      <c r="Q29" s="839"/>
      <c r="R29" s="839"/>
      <c r="S29" s="839"/>
      <c r="T29" s="839"/>
      <c r="U29" s="839"/>
      <c r="V29" s="842"/>
      <c r="W29" s="843"/>
      <c r="X29" s="843"/>
      <c r="Y29" s="843"/>
      <c r="Z29" s="843"/>
      <c r="AA29" s="843"/>
      <c r="AB29" s="843"/>
      <c r="AC29" s="843"/>
      <c r="AD29" s="843"/>
      <c r="AE29" s="843"/>
      <c r="AF29" s="843"/>
      <c r="AG29" s="843"/>
      <c r="AH29" s="843"/>
      <c r="AI29" s="843"/>
      <c r="AJ29" s="843"/>
      <c r="AK29" s="843"/>
      <c r="AL29" s="843"/>
      <c r="AM29" s="843"/>
      <c r="AN29" s="843"/>
      <c r="AO29" s="843"/>
      <c r="AP29" s="843"/>
      <c r="AQ29" s="843"/>
      <c r="AR29" s="843"/>
      <c r="AS29" s="843"/>
      <c r="AT29" s="843"/>
      <c r="AU29" s="843"/>
      <c r="AV29" s="843"/>
      <c r="AW29" s="843"/>
      <c r="AX29" s="843"/>
    </row>
    <row r="30" spans="2:52" ht="9" customHeight="1" x14ac:dyDescent="0.15">
      <c r="B30" s="101"/>
      <c r="N30" s="840"/>
      <c r="O30" s="840"/>
      <c r="P30" s="840"/>
      <c r="Q30" s="840"/>
      <c r="R30" s="840"/>
      <c r="S30" s="840"/>
      <c r="T30" s="840"/>
      <c r="U30" s="840"/>
      <c r="V30" s="844"/>
      <c r="W30" s="845"/>
      <c r="X30" s="845"/>
      <c r="Y30" s="845"/>
      <c r="Z30" s="845"/>
      <c r="AA30" s="845"/>
      <c r="AB30" s="845"/>
      <c r="AC30" s="845"/>
      <c r="AD30" s="845"/>
      <c r="AE30" s="845"/>
      <c r="AF30" s="845"/>
      <c r="AG30" s="845"/>
      <c r="AH30" s="845"/>
      <c r="AI30" s="845"/>
      <c r="AJ30" s="845"/>
      <c r="AK30" s="845"/>
      <c r="AL30" s="845"/>
      <c r="AM30" s="845"/>
      <c r="AN30" s="845"/>
      <c r="AO30" s="845"/>
      <c r="AP30" s="845"/>
      <c r="AQ30" s="845"/>
      <c r="AR30" s="845"/>
      <c r="AS30" s="845"/>
      <c r="AT30" s="845"/>
      <c r="AU30" s="845"/>
      <c r="AV30" s="845"/>
      <c r="AW30" s="845"/>
      <c r="AX30" s="845"/>
    </row>
    <row r="31" spans="2:52" ht="9" customHeight="1" x14ac:dyDescent="0.15">
      <c r="B31" s="101"/>
      <c r="N31" s="841"/>
      <c r="O31" s="841"/>
      <c r="P31" s="841"/>
      <c r="Q31" s="841"/>
      <c r="R31" s="841"/>
      <c r="S31" s="841"/>
      <c r="T31" s="841"/>
      <c r="U31" s="841"/>
      <c r="V31" s="846"/>
      <c r="W31" s="846"/>
      <c r="X31" s="846"/>
      <c r="Y31" s="846"/>
      <c r="Z31" s="846"/>
      <c r="AA31" s="846"/>
      <c r="AB31" s="846"/>
      <c r="AC31" s="846"/>
      <c r="AD31" s="846"/>
      <c r="AE31" s="846"/>
      <c r="AF31" s="846"/>
      <c r="AG31" s="846"/>
      <c r="AH31" s="846"/>
      <c r="AI31" s="846"/>
      <c r="AJ31" s="846"/>
      <c r="AK31" s="846"/>
      <c r="AL31" s="846"/>
      <c r="AM31" s="846"/>
      <c r="AN31" s="846"/>
      <c r="AO31" s="846"/>
      <c r="AP31" s="846"/>
      <c r="AQ31" s="846"/>
      <c r="AR31" s="846"/>
      <c r="AS31" s="846"/>
      <c r="AT31" s="846"/>
      <c r="AU31" s="846"/>
      <c r="AV31" s="846"/>
      <c r="AW31" s="846"/>
      <c r="AX31" s="846"/>
    </row>
    <row r="32" spans="2:52" ht="9" customHeight="1" x14ac:dyDescent="0.15">
      <c r="B32" s="101"/>
      <c r="K32" s="102"/>
      <c r="L32" s="102"/>
      <c r="M32" s="103"/>
      <c r="N32" s="847" t="s">
        <v>271</v>
      </c>
      <c r="O32" s="847"/>
      <c r="P32" s="847"/>
      <c r="Q32" s="847"/>
      <c r="R32" s="847"/>
      <c r="S32" s="847"/>
      <c r="T32" s="847"/>
      <c r="U32" s="847"/>
      <c r="V32" s="850"/>
      <c r="W32" s="843"/>
      <c r="X32" s="843"/>
      <c r="Y32" s="843"/>
      <c r="Z32" s="843"/>
      <c r="AA32" s="843"/>
      <c r="AB32" s="843"/>
      <c r="AC32" s="843"/>
      <c r="AD32" s="843"/>
      <c r="AE32" s="843"/>
      <c r="AF32" s="843"/>
      <c r="AG32" s="843"/>
      <c r="AH32" s="843"/>
      <c r="AI32" s="843"/>
      <c r="AJ32" s="843"/>
      <c r="AK32" s="843"/>
      <c r="AL32" s="843"/>
      <c r="AM32" s="843"/>
      <c r="AN32" s="843"/>
      <c r="AO32" s="843"/>
      <c r="AP32" s="843"/>
      <c r="AQ32" s="843"/>
      <c r="AR32" s="843"/>
      <c r="AS32" s="843"/>
      <c r="AT32" s="843"/>
      <c r="AU32" s="843"/>
      <c r="AV32" s="843"/>
      <c r="AW32" s="843"/>
      <c r="AX32" s="843"/>
    </row>
    <row r="33" spans="2:50" ht="9" customHeight="1" x14ac:dyDescent="0.15">
      <c r="B33" s="101"/>
      <c r="K33" s="102"/>
      <c r="L33" s="102"/>
      <c r="M33" s="103"/>
      <c r="N33" s="848"/>
      <c r="O33" s="848"/>
      <c r="P33" s="848"/>
      <c r="Q33" s="848"/>
      <c r="R33" s="848"/>
      <c r="S33" s="848"/>
      <c r="T33" s="848"/>
      <c r="U33" s="848"/>
      <c r="V33" s="851"/>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c r="AV33" s="852"/>
      <c r="AW33" s="852"/>
      <c r="AX33" s="852"/>
    </row>
    <row r="34" spans="2:50" ht="12.75" customHeight="1" x14ac:dyDescent="0.15">
      <c r="B34" s="101"/>
      <c r="K34" s="102"/>
      <c r="L34" s="102"/>
      <c r="M34" s="103"/>
      <c r="N34" s="849"/>
      <c r="O34" s="849"/>
      <c r="P34" s="849"/>
      <c r="Q34" s="849"/>
      <c r="R34" s="849"/>
      <c r="S34" s="849"/>
      <c r="T34" s="849"/>
      <c r="U34" s="849"/>
      <c r="V34" s="846"/>
      <c r="W34" s="846"/>
      <c r="X34" s="846"/>
      <c r="Y34" s="846"/>
      <c r="Z34" s="846"/>
      <c r="AA34" s="846"/>
      <c r="AB34" s="846"/>
      <c r="AC34" s="846"/>
      <c r="AD34" s="846"/>
      <c r="AE34" s="846"/>
      <c r="AF34" s="846"/>
      <c r="AG34" s="846"/>
      <c r="AH34" s="846"/>
      <c r="AI34" s="846"/>
      <c r="AJ34" s="846"/>
      <c r="AK34" s="846"/>
      <c r="AL34" s="846"/>
      <c r="AM34" s="846"/>
      <c r="AN34" s="846"/>
      <c r="AO34" s="846"/>
      <c r="AP34" s="846"/>
      <c r="AQ34" s="846"/>
      <c r="AR34" s="846"/>
      <c r="AS34" s="846"/>
      <c r="AT34" s="846"/>
      <c r="AU34" s="846"/>
      <c r="AV34" s="846"/>
      <c r="AW34" s="846"/>
      <c r="AX34" s="846"/>
    </row>
    <row r="35" spans="2:50" ht="9" customHeight="1" x14ac:dyDescent="0.15">
      <c r="B35" s="101"/>
      <c r="C35" s="102"/>
      <c r="D35" s="102"/>
      <c r="E35" s="103"/>
      <c r="F35" s="103"/>
      <c r="G35" s="103"/>
      <c r="H35" s="103"/>
      <c r="I35" s="103"/>
      <c r="J35" s="103"/>
      <c r="K35" s="103"/>
      <c r="L35" s="103"/>
      <c r="M35" s="103"/>
      <c r="N35" s="104"/>
      <c r="O35" s="104"/>
      <c r="P35" s="104"/>
      <c r="Q35" s="104"/>
      <c r="AT35" s="104"/>
      <c r="AU35" s="104"/>
      <c r="AV35" s="104"/>
      <c r="AW35" s="104"/>
      <c r="AX35" s="104"/>
    </row>
    <row r="36" spans="2:50" ht="9" customHeight="1" x14ac:dyDescent="0.15">
      <c r="B36" s="853" t="s">
        <v>272</v>
      </c>
      <c r="C36" s="854"/>
      <c r="D36" s="854"/>
      <c r="E36" s="854"/>
      <c r="F36" s="854"/>
      <c r="G36" s="854"/>
      <c r="H36" s="854"/>
      <c r="I36" s="854"/>
      <c r="J36" s="855"/>
      <c r="K36" s="853" t="s">
        <v>273</v>
      </c>
      <c r="L36" s="854"/>
      <c r="M36" s="854"/>
      <c r="N36" s="854"/>
      <c r="O36" s="854"/>
      <c r="P36" s="854"/>
      <c r="Q36" s="854"/>
      <c r="R36" s="854"/>
      <c r="S36" s="853" t="s">
        <v>274</v>
      </c>
      <c r="T36" s="854"/>
      <c r="U36" s="854"/>
      <c r="V36" s="854"/>
      <c r="W36" s="854"/>
      <c r="X36" s="854"/>
      <c r="Y36" s="854"/>
      <c r="Z36" s="854"/>
      <c r="AA36" s="853" t="s">
        <v>275</v>
      </c>
      <c r="AB36" s="854"/>
      <c r="AC36" s="854"/>
      <c r="AD36" s="854"/>
      <c r="AE36" s="854"/>
      <c r="AF36" s="854"/>
      <c r="AG36" s="854"/>
      <c r="AH36" s="854"/>
      <c r="AI36" s="853" t="s">
        <v>276</v>
      </c>
      <c r="AJ36" s="854"/>
      <c r="AK36" s="854"/>
      <c r="AL36" s="854"/>
      <c r="AM36" s="854"/>
      <c r="AN36" s="854"/>
      <c r="AO36" s="854"/>
      <c r="AP36" s="854"/>
      <c r="AQ36" s="853" t="s">
        <v>277</v>
      </c>
      <c r="AR36" s="854"/>
      <c r="AS36" s="854"/>
      <c r="AT36" s="854"/>
      <c r="AU36" s="854"/>
      <c r="AV36" s="854"/>
      <c r="AW36" s="854"/>
      <c r="AX36" s="855"/>
    </row>
    <row r="37" spans="2:50" ht="9" customHeight="1" x14ac:dyDescent="0.15">
      <c r="B37" s="856"/>
      <c r="C37" s="857"/>
      <c r="D37" s="857"/>
      <c r="E37" s="857"/>
      <c r="F37" s="857"/>
      <c r="G37" s="857"/>
      <c r="H37" s="857"/>
      <c r="I37" s="857"/>
      <c r="J37" s="858"/>
      <c r="K37" s="856"/>
      <c r="L37" s="857"/>
      <c r="M37" s="857"/>
      <c r="N37" s="857"/>
      <c r="O37" s="857"/>
      <c r="P37" s="857"/>
      <c r="Q37" s="857"/>
      <c r="R37" s="857"/>
      <c r="S37" s="856"/>
      <c r="T37" s="857"/>
      <c r="U37" s="857"/>
      <c r="V37" s="857"/>
      <c r="W37" s="857"/>
      <c r="X37" s="857"/>
      <c r="Y37" s="857"/>
      <c r="Z37" s="857"/>
      <c r="AA37" s="856"/>
      <c r="AB37" s="857"/>
      <c r="AC37" s="857"/>
      <c r="AD37" s="857"/>
      <c r="AE37" s="857"/>
      <c r="AF37" s="857"/>
      <c r="AG37" s="857"/>
      <c r="AH37" s="857"/>
      <c r="AI37" s="856"/>
      <c r="AJ37" s="857"/>
      <c r="AK37" s="857"/>
      <c r="AL37" s="857"/>
      <c r="AM37" s="857"/>
      <c r="AN37" s="857"/>
      <c r="AO37" s="857"/>
      <c r="AP37" s="857"/>
      <c r="AQ37" s="856"/>
      <c r="AR37" s="857"/>
      <c r="AS37" s="857"/>
      <c r="AT37" s="857"/>
      <c r="AU37" s="857"/>
      <c r="AV37" s="857"/>
      <c r="AW37" s="857"/>
      <c r="AX37" s="858"/>
    </row>
    <row r="38" spans="2:50" ht="9" customHeight="1" x14ac:dyDescent="0.15">
      <c r="B38" s="800"/>
      <c r="C38" s="801"/>
      <c r="D38" s="801"/>
      <c r="E38" s="801"/>
      <c r="F38" s="801"/>
      <c r="G38" s="801"/>
      <c r="H38" s="801"/>
      <c r="I38" s="801"/>
      <c r="J38" s="802"/>
      <c r="K38" s="800"/>
      <c r="L38" s="801"/>
      <c r="M38" s="801"/>
      <c r="N38" s="801"/>
      <c r="O38" s="801"/>
      <c r="P38" s="801"/>
      <c r="Q38" s="801"/>
      <c r="R38" s="801"/>
      <c r="S38" s="800"/>
      <c r="T38" s="801"/>
      <c r="U38" s="801"/>
      <c r="V38" s="801"/>
      <c r="W38" s="801"/>
      <c r="X38" s="801"/>
      <c r="Y38" s="801"/>
      <c r="Z38" s="801"/>
      <c r="AA38" s="800"/>
      <c r="AB38" s="801"/>
      <c r="AC38" s="801"/>
      <c r="AD38" s="801"/>
      <c r="AE38" s="801"/>
      <c r="AF38" s="801"/>
      <c r="AG38" s="801"/>
      <c r="AH38" s="801"/>
      <c r="AI38" s="800"/>
      <c r="AJ38" s="801"/>
      <c r="AK38" s="801"/>
      <c r="AL38" s="801"/>
      <c r="AM38" s="801"/>
      <c r="AN38" s="801"/>
      <c r="AO38" s="801"/>
      <c r="AP38" s="801"/>
      <c r="AQ38" s="800"/>
      <c r="AR38" s="801"/>
      <c r="AS38" s="801"/>
      <c r="AT38" s="801"/>
      <c r="AU38" s="801"/>
      <c r="AV38" s="801"/>
      <c r="AW38" s="801"/>
      <c r="AX38" s="802"/>
    </row>
    <row r="39" spans="2:50" ht="11.25" customHeight="1" x14ac:dyDescent="0.15">
      <c r="B39" s="824">
        <v>2024</v>
      </c>
      <c r="C39" s="825"/>
      <c r="D39" s="825"/>
      <c r="E39" s="825" t="s">
        <v>278</v>
      </c>
      <c r="F39" s="825"/>
      <c r="G39" s="825">
        <v>2</v>
      </c>
      <c r="H39" s="829"/>
      <c r="I39" s="825" t="s">
        <v>279</v>
      </c>
      <c r="J39" s="831"/>
      <c r="K39" s="812"/>
      <c r="L39" s="813"/>
      <c r="M39" s="813"/>
      <c r="N39" s="813"/>
      <c r="O39" s="813"/>
      <c r="P39" s="813"/>
      <c r="Q39" s="813"/>
      <c r="R39" s="814"/>
      <c r="S39" s="812"/>
      <c r="T39" s="813"/>
      <c r="U39" s="813"/>
      <c r="V39" s="813"/>
      <c r="W39" s="813"/>
      <c r="X39" s="813"/>
      <c r="Y39" s="813"/>
      <c r="Z39" s="814"/>
      <c r="AA39" s="812"/>
      <c r="AB39" s="813"/>
      <c r="AC39" s="813"/>
      <c r="AD39" s="813"/>
      <c r="AE39" s="813"/>
      <c r="AF39" s="813"/>
      <c r="AG39" s="813"/>
      <c r="AH39" s="814"/>
      <c r="AI39" s="812"/>
      <c r="AJ39" s="813"/>
      <c r="AK39" s="813"/>
      <c r="AL39" s="813"/>
      <c r="AM39" s="813"/>
      <c r="AN39" s="813"/>
      <c r="AO39" s="813"/>
      <c r="AP39" s="814"/>
      <c r="AQ39" s="812"/>
      <c r="AR39" s="813"/>
      <c r="AS39" s="813"/>
      <c r="AT39" s="813"/>
      <c r="AU39" s="813"/>
      <c r="AV39" s="813"/>
      <c r="AW39" s="813"/>
      <c r="AX39" s="814"/>
    </row>
    <row r="40" spans="2:50" ht="11.25" customHeight="1" x14ac:dyDescent="0.15">
      <c r="B40" s="826"/>
      <c r="C40" s="827"/>
      <c r="D40" s="827"/>
      <c r="E40" s="828"/>
      <c r="F40" s="828"/>
      <c r="G40" s="830"/>
      <c r="H40" s="830"/>
      <c r="I40" s="828"/>
      <c r="J40" s="832"/>
      <c r="K40" s="815"/>
      <c r="L40" s="816"/>
      <c r="M40" s="816"/>
      <c r="N40" s="816"/>
      <c r="O40" s="816"/>
      <c r="P40" s="816"/>
      <c r="Q40" s="816"/>
      <c r="R40" s="817"/>
      <c r="S40" s="815"/>
      <c r="T40" s="816"/>
      <c r="U40" s="816"/>
      <c r="V40" s="816"/>
      <c r="W40" s="816"/>
      <c r="X40" s="816"/>
      <c r="Y40" s="816"/>
      <c r="Z40" s="817"/>
      <c r="AA40" s="815"/>
      <c r="AB40" s="816"/>
      <c r="AC40" s="816"/>
      <c r="AD40" s="816"/>
      <c r="AE40" s="816"/>
      <c r="AF40" s="816"/>
      <c r="AG40" s="816"/>
      <c r="AH40" s="817"/>
      <c r="AI40" s="815"/>
      <c r="AJ40" s="816"/>
      <c r="AK40" s="816"/>
      <c r="AL40" s="816"/>
      <c r="AM40" s="816"/>
      <c r="AN40" s="816"/>
      <c r="AO40" s="816"/>
      <c r="AP40" s="817"/>
      <c r="AQ40" s="815"/>
      <c r="AR40" s="816"/>
      <c r="AS40" s="816"/>
      <c r="AT40" s="816"/>
      <c r="AU40" s="816"/>
      <c r="AV40" s="816"/>
      <c r="AW40" s="816"/>
      <c r="AX40" s="817"/>
    </row>
    <row r="41" spans="2:50" ht="9" customHeight="1" x14ac:dyDescent="0.15">
      <c r="B41" s="797" t="s">
        <v>280</v>
      </c>
      <c r="C41" s="798"/>
      <c r="D41" s="798"/>
      <c r="E41" s="798"/>
      <c r="F41" s="798"/>
      <c r="G41" s="798"/>
      <c r="H41" s="798"/>
      <c r="I41" s="798"/>
      <c r="J41" s="799"/>
      <c r="K41" s="833"/>
      <c r="L41" s="834"/>
      <c r="M41" s="834"/>
      <c r="N41" s="834"/>
      <c r="O41" s="834"/>
      <c r="P41" s="834"/>
      <c r="Q41" s="834"/>
      <c r="R41" s="834"/>
      <c r="S41" s="833"/>
      <c r="T41" s="834"/>
      <c r="U41" s="834"/>
      <c r="V41" s="834"/>
      <c r="W41" s="834"/>
      <c r="X41" s="834"/>
      <c r="Y41" s="834"/>
      <c r="Z41" s="834"/>
      <c r="AA41" s="833"/>
      <c r="AB41" s="834"/>
      <c r="AC41" s="834"/>
      <c r="AD41" s="834"/>
      <c r="AE41" s="834"/>
      <c r="AF41" s="834"/>
      <c r="AG41" s="834"/>
      <c r="AH41" s="834"/>
      <c r="AI41" s="833"/>
      <c r="AJ41" s="834"/>
      <c r="AK41" s="834"/>
      <c r="AL41" s="834"/>
      <c r="AM41" s="834"/>
      <c r="AN41" s="834"/>
      <c r="AO41" s="834"/>
      <c r="AP41" s="834"/>
      <c r="AQ41" s="833"/>
      <c r="AR41" s="834"/>
      <c r="AS41" s="834"/>
      <c r="AT41" s="834"/>
      <c r="AU41" s="834"/>
      <c r="AV41" s="834"/>
      <c r="AW41" s="834"/>
      <c r="AX41" s="837"/>
    </row>
    <row r="42" spans="2:50" ht="9" customHeight="1" x14ac:dyDescent="0.15">
      <c r="B42" s="800"/>
      <c r="C42" s="801"/>
      <c r="D42" s="801"/>
      <c r="E42" s="801"/>
      <c r="F42" s="801"/>
      <c r="G42" s="801"/>
      <c r="H42" s="801"/>
      <c r="I42" s="801"/>
      <c r="J42" s="802"/>
      <c r="K42" s="835"/>
      <c r="L42" s="836"/>
      <c r="M42" s="836"/>
      <c r="N42" s="836"/>
      <c r="O42" s="836"/>
      <c r="P42" s="836"/>
      <c r="Q42" s="836"/>
      <c r="R42" s="836"/>
      <c r="S42" s="835"/>
      <c r="T42" s="836"/>
      <c r="U42" s="836"/>
      <c r="V42" s="836"/>
      <c r="W42" s="836"/>
      <c r="X42" s="836"/>
      <c r="Y42" s="836"/>
      <c r="Z42" s="836"/>
      <c r="AA42" s="835"/>
      <c r="AB42" s="836"/>
      <c r="AC42" s="836"/>
      <c r="AD42" s="836"/>
      <c r="AE42" s="836"/>
      <c r="AF42" s="836"/>
      <c r="AG42" s="836"/>
      <c r="AH42" s="836"/>
      <c r="AI42" s="835"/>
      <c r="AJ42" s="836"/>
      <c r="AK42" s="836"/>
      <c r="AL42" s="836"/>
      <c r="AM42" s="836"/>
      <c r="AN42" s="836"/>
      <c r="AO42" s="836"/>
      <c r="AP42" s="836"/>
      <c r="AQ42" s="835"/>
      <c r="AR42" s="836"/>
      <c r="AS42" s="836"/>
      <c r="AT42" s="836"/>
      <c r="AU42" s="836"/>
      <c r="AV42" s="836"/>
      <c r="AW42" s="836"/>
      <c r="AX42" s="838"/>
    </row>
    <row r="43" spans="2:50" ht="11.25" customHeight="1" x14ac:dyDescent="0.15">
      <c r="B43" s="824">
        <v>2024</v>
      </c>
      <c r="C43" s="825"/>
      <c r="D43" s="825"/>
      <c r="E43" s="825" t="s">
        <v>278</v>
      </c>
      <c r="F43" s="825"/>
      <c r="G43" s="825">
        <v>3</v>
      </c>
      <c r="H43" s="829"/>
      <c r="I43" s="825" t="s">
        <v>279</v>
      </c>
      <c r="J43" s="831"/>
      <c r="K43" s="812"/>
      <c r="L43" s="813"/>
      <c r="M43" s="813"/>
      <c r="N43" s="813"/>
      <c r="O43" s="813"/>
      <c r="P43" s="813"/>
      <c r="Q43" s="813"/>
      <c r="R43" s="814"/>
      <c r="S43" s="812"/>
      <c r="T43" s="813"/>
      <c r="U43" s="813"/>
      <c r="V43" s="813"/>
      <c r="W43" s="813"/>
      <c r="X43" s="813"/>
      <c r="Y43" s="813"/>
      <c r="Z43" s="814"/>
      <c r="AA43" s="812"/>
      <c r="AB43" s="813"/>
      <c r="AC43" s="813"/>
      <c r="AD43" s="813"/>
      <c r="AE43" s="813"/>
      <c r="AF43" s="813"/>
      <c r="AG43" s="813"/>
      <c r="AH43" s="814"/>
      <c r="AI43" s="812"/>
      <c r="AJ43" s="813"/>
      <c r="AK43" s="813"/>
      <c r="AL43" s="813"/>
      <c r="AM43" s="813"/>
      <c r="AN43" s="813"/>
      <c r="AO43" s="813"/>
      <c r="AP43" s="814"/>
      <c r="AQ43" s="812"/>
      <c r="AR43" s="813"/>
      <c r="AS43" s="813"/>
      <c r="AT43" s="813"/>
      <c r="AU43" s="813"/>
      <c r="AV43" s="813"/>
      <c r="AW43" s="813"/>
      <c r="AX43" s="814"/>
    </row>
    <row r="44" spans="2:50" ht="11.25" customHeight="1" x14ac:dyDescent="0.15">
      <c r="B44" s="826"/>
      <c r="C44" s="827"/>
      <c r="D44" s="827"/>
      <c r="E44" s="828"/>
      <c r="F44" s="828"/>
      <c r="G44" s="830"/>
      <c r="H44" s="830"/>
      <c r="I44" s="828"/>
      <c r="J44" s="832"/>
      <c r="K44" s="815"/>
      <c r="L44" s="816"/>
      <c r="M44" s="816"/>
      <c r="N44" s="816"/>
      <c r="O44" s="816"/>
      <c r="P44" s="816"/>
      <c r="Q44" s="816"/>
      <c r="R44" s="817"/>
      <c r="S44" s="815"/>
      <c r="T44" s="816"/>
      <c r="U44" s="816"/>
      <c r="V44" s="816"/>
      <c r="W44" s="816"/>
      <c r="X44" s="816"/>
      <c r="Y44" s="816"/>
      <c r="Z44" s="817"/>
      <c r="AA44" s="815"/>
      <c r="AB44" s="816"/>
      <c r="AC44" s="816"/>
      <c r="AD44" s="816"/>
      <c r="AE44" s="816"/>
      <c r="AF44" s="816"/>
      <c r="AG44" s="816"/>
      <c r="AH44" s="817"/>
      <c r="AI44" s="815"/>
      <c r="AJ44" s="816"/>
      <c r="AK44" s="816"/>
      <c r="AL44" s="816"/>
      <c r="AM44" s="816"/>
      <c r="AN44" s="816"/>
      <c r="AO44" s="816"/>
      <c r="AP44" s="817"/>
      <c r="AQ44" s="815"/>
      <c r="AR44" s="816"/>
      <c r="AS44" s="816"/>
      <c r="AT44" s="816"/>
      <c r="AU44" s="816"/>
      <c r="AV44" s="816"/>
      <c r="AW44" s="816"/>
      <c r="AX44" s="817"/>
    </row>
    <row r="45" spans="2:50" ht="9" customHeight="1" x14ac:dyDescent="0.15">
      <c r="B45" s="797" t="s">
        <v>280</v>
      </c>
      <c r="C45" s="798"/>
      <c r="D45" s="798"/>
      <c r="E45" s="798"/>
      <c r="F45" s="798"/>
      <c r="G45" s="798"/>
      <c r="H45" s="798"/>
      <c r="I45" s="798"/>
      <c r="J45" s="799"/>
      <c r="K45" s="833"/>
      <c r="L45" s="834"/>
      <c r="M45" s="834"/>
      <c r="N45" s="834"/>
      <c r="O45" s="834"/>
      <c r="P45" s="834"/>
      <c r="Q45" s="834"/>
      <c r="R45" s="834"/>
      <c r="S45" s="833"/>
      <c r="T45" s="834"/>
      <c r="U45" s="834"/>
      <c r="V45" s="834"/>
      <c r="W45" s="834"/>
      <c r="X45" s="834"/>
      <c r="Y45" s="834"/>
      <c r="Z45" s="834"/>
      <c r="AA45" s="833"/>
      <c r="AB45" s="834"/>
      <c r="AC45" s="834"/>
      <c r="AD45" s="834"/>
      <c r="AE45" s="834"/>
      <c r="AF45" s="834"/>
      <c r="AG45" s="834"/>
      <c r="AH45" s="834"/>
      <c r="AI45" s="833"/>
      <c r="AJ45" s="834"/>
      <c r="AK45" s="834"/>
      <c r="AL45" s="834"/>
      <c r="AM45" s="834"/>
      <c r="AN45" s="834"/>
      <c r="AO45" s="834"/>
      <c r="AP45" s="834"/>
      <c r="AQ45" s="833"/>
      <c r="AR45" s="834"/>
      <c r="AS45" s="834"/>
      <c r="AT45" s="834"/>
      <c r="AU45" s="834"/>
      <c r="AV45" s="834"/>
      <c r="AW45" s="834"/>
      <c r="AX45" s="837"/>
    </row>
    <row r="46" spans="2:50" ht="9" customHeight="1" x14ac:dyDescent="0.15">
      <c r="B46" s="800"/>
      <c r="C46" s="801"/>
      <c r="D46" s="801"/>
      <c r="E46" s="801"/>
      <c r="F46" s="801"/>
      <c r="G46" s="801"/>
      <c r="H46" s="801"/>
      <c r="I46" s="801"/>
      <c r="J46" s="802"/>
      <c r="K46" s="835"/>
      <c r="L46" s="836"/>
      <c r="M46" s="836"/>
      <c r="N46" s="836"/>
      <c r="O46" s="836"/>
      <c r="P46" s="836"/>
      <c r="Q46" s="836"/>
      <c r="R46" s="836"/>
      <c r="S46" s="835"/>
      <c r="T46" s="836"/>
      <c r="U46" s="836"/>
      <c r="V46" s="836"/>
      <c r="W46" s="836"/>
      <c r="X46" s="836"/>
      <c r="Y46" s="836"/>
      <c r="Z46" s="836"/>
      <c r="AA46" s="835"/>
      <c r="AB46" s="836"/>
      <c r="AC46" s="836"/>
      <c r="AD46" s="836"/>
      <c r="AE46" s="836"/>
      <c r="AF46" s="836"/>
      <c r="AG46" s="836"/>
      <c r="AH46" s="836"/>
      <c r="AI46" s="835"/>
      <c r="AJ46" s="836"/>
      <c r="AK46" s="836"/>
      <c r="AL46" s="836"/>
      <c r="AM46" s="836"/>
      <c r="AN46" s="836"/>
      <c r="AO46" s="836"/>
      <c r="AP46" s="836"/>
      <c r="AQ46" s="835"/>
      <c r="AR46" s="836"/>
      <c r="AS46" s="836"/>
      <c r="AT46" s="836"/>
      <c r="AU46" s="836"/>
      <c r="AV46" s="836"/>
      <c r="AW46" s="836"/>
      <c r="AX46" s="838"/>
    </row>
    <row r="47" spans="2:50" ht="11.25" customHeight="1" x14ac:dyDescent="0.15">
      <c r="B47" s="824">
        <v>2024</v>
      </c>
      <c r="C47" s="825"/>
      <c r="D47" s="825"/>
      <c r="E47" s="825" t="s">
        <v>278</v>
      </c>
      <c r="F47" s="825"/>
      <c r="G47" s="825">
        <v>4</v>
      </c>
      <c r="H47" s="829"/>
      <c r="I47" s="825" t="s">
        <v>279</v>
      </c>
      <c r="J47" s="831"/>
      <c r="K47" s="812"/>
      <c r="L47" s="813"/>
      <c r="M47" s="813"/>
      <c r="N47" s="813"/>
      <c r="O47" s="813"/>
      <c r="P47" s="813"/>
      <c r="Q47" s="813"/>
      <c r="R47" s="814"/>
      <c r="S47" s="812"/>
      <c r="T47" s="813"/>
      <c r="U47" s="813"/>
      <c r="V47" s="813"/>
      <c r="W47" s="813"/>
      <c r="X47" s="813"/>
      <c r="Y47" s="813"/>
      <c r="Z47" s="814"/>
      <c r="AA47" s="812"/>
      <c r="AB47" s="813"/>
      <c r="AC47" s="813"/>
      <c r="AD47" s="813"/>
      <c r="AE47" s="813"/>
      <c r="AF47" s="813"/>
      <c r="AG47" s="813"/>
      <c r="AH47" s="814"/>
      <c r="AI47" s="812"/>
      <c r="AJ47" s="813"/>
      <c r="AK47" s="813"/>
      <c r="AL47" s="813"/>
      <c r="AM47" s="813"/>
      <c r="AN47" s="813"/>
      <c r="AO47" s="813"/>
      <c r="AP47" s="814"/>
      <c r="AQ47" s="812"/>
      <c r="AR47" s="813"/>
      <c r="AS47" s="813"/>
      <c r="AT47" s="813"/>
      <c r="AU47" s="813"/>
      <c r="AV47" s="813"/>
      <c r="AW47" s="813"/>
      <c r="AX47" s="814"/>
    </row>
    <row r="48" spans="2:50" ht="11.25" customHeight="1" x14ac:dyDescent="0.15">
      <c r="B48" s="826"/>
      <c r="C48" s="827"/>
      <c r="D48" s="827"/>
      <c r="E48" s="828"/>
      <c r="F48" s="828"/>
      <c r="G48" s="830"/>
      <c r="H48" s="830"/>
      <c r="I48" s="828"/>
      <c r="J48" s="832"/>
      <c r="K48" s="815"/>
      <c r="L48" s="816"/>
      <c r="M48" s="816"/>
      <c r="N48" s="816"/>
      <c r="O48" s="816"/>
      <c r="P48" s="816"/>
      <c r="Q48" s="816"/>
      <c r="R48" s="817"/>
      <c r="S48" s="815"/>
      <c r="T48" s="816"/>
      <c r="U48" s="816"/>
      <c r="V48" s="816"/>
      <c r="W48" s="816"/>
      <c r="X48" s="816"/>
      <c r="Y48" s="816"/>
      <c r="Z48" s="817"/>
      <c r="AA48" s="815"/>
      <c r="AB48" s="816"/>
      <c r="AC48" s="816"/>
      <c r="AD48" s="816"/>
      <c r="AE48" s="816"/>
      <c r="AF48" s="816"/>
      <c r="AG48" s="816"/>
      <c r="AH48" s="817"/>
      <c r="AI48" s="815"/>
      <c r="AJ48" s="816"/>
      <c r="AK48" s="816"/>
      <c r="AL48" s="816"/>
      <c r="AM48" s="816"/>
      <c r="AN48" s="816"/>
      <c r="AO48" s="816"/>
      <c r="AP48" s="817"/>
      <c r="AQ48" s="815"/>
      <c r="AR48" s="816"/>
      <c r="AS48" s="816"/>
      <c r="AT48" s="816"/>
      <c r="AU48" s="816"/>
      <c r="AV48" s="816"/>
      <c r="AW48" s="816"/>
      <c r="AX48" s="817"/>
    </row>
    <row r="49" spans="2:51" ht="9" customHeight="1" x14ac:dyDescent="0.15">
      <c r="B49" s="797" t="s">
        <v>280</v>
      </c>
      <c r="C49" s="798"/>
      <c r="D49" s="798"/>
      <c r="E49" s="798"/>
      <c r="F49" s="798"/>
      <c r="G49" s="798"/>
      <c r="H49" s="798"/>
      <c r="I49" s="798"/>
      <c r="J49" s="799"/>
      <c r="K49" s="833"/>
      <c r="L49" s="834"/>
      <c r="M49" s="834"/>
      <c r="N49" s="834"/>
      <c r="O49" s="834"/>
      <c r="P49" s="834"/>
      <c r="Q49" s="834"/>
      <c r="R49" s="834"/>
      <c r="S49" s="833"/>
      <c r="T49" s="834"/>
      <c r="U49" s="834"/>
      <c r="V49" s="834"/>
      <c r="W49" s="834"/>
      <c r="X49" s="834"/>
      <c r="Y49" s="834"/>
      <c r="Z49" s="834"/>
      <c r="AA49" s="833"/>
      <c r="AB49" s="834"/>
      <c r="AC49" s="834"/>
      <c r="AD49" s="834"/>
      <c r="AE49" s="834"/>
      <c r="AF49" s="834"/>
      <c r="AG49" s="834"/>
      <c r="AH49" s="834"/>
      <c r="AI49" s="833"/>
      <c r="AJ49" s="834"/>
      <c r="AK49" s="834"/>
      <c r="AL49" s="834"/>
      <c r="AM49" s="834"/>
      <c r="AN49" s="834"/>
      <c r="AO49" s="834"/>
      <c r="AP49" s="834"/>
      <c r="AQ49" s="833"/>
      <c r="AR49" s="834"/>
      <c r="AS49" s="834"/>
      <c r="AT49" s="834"/>
      <c r="AU49" s="834"/>
      <c r="AV49" s="834"/>
      <c r="AW49" s="834"/>
      <c r="AX49" s="837"/>
    </row>
    <row r="50" spans="2:51" ht="9" customHeight="1" x14ac:dyDescent="0.15">
      <c r="B50" s="800"/>
      <c r="C50" s="801"/>
      <c r="D50" s="801"/>
      <c r="E50" s="801"/>
      <c r="F50" s="801"/>
      <c r="G50" s="801"/>
      <c r="H50" s="801"/>
      <c r="I50" s="801"/>
      <c r="J50" s="802"/>
      <c r="K50" s="835"/>
      <c r="L50" s="836"/>
      <c r="M50" s="836"/>
      <c r="N50" s="836"/>
      <c r="O50" s="836"/>
      <c r="P50" s="836"/>
      <c r="Q50" s="836"/>
      <c r="R50" s="836"/>
      <c r="S50" s="835"/>
      <c r="T50" s="836"/>
      <c r="U50" s="836"/>
      <c r="V50" s="836"/>
      <c r="W50" s="836"/>
      <c r="X50" s="836"/>
      <c r="Y50" s="836"/>
      <c r="Z50" s="836"/>
      <c r="AA50" s="835"/>
      <c r="AB50" s="836"/>
      <c r="AC50" s="836"/>
      <c r="AD50" s="836"/>
      <c r="AE50" s="836"/>
      <c r="AF50" s="836"/>
      <c r="AG50" s="836"/>
      <c r="AH50" s="836"/>
      <c r="AI50" s="835"/>
      <c r="AJ50" s="836"/>
      <c r="AK50" s="836"/>
      <c r="AL50" s="836"/>
      <c r="AM50" s="836"/>
      <c r="AN50" s="836"/>
      <c r="AO50" s="836"/>
      <c r="AP50" s="836"/>
      <c r="AQ50" s="835"/>
      <c r="AR50" s="836"/>
      <c r="AS50" s="836"/>
      <c r="AT50" s="836"/>
      <c r="AU50" s="836"/>
      <c r="AV50" s="836"/>
      <c r="AW50" s="836"/>
      <c r="AX50" s="838"/>
    </row>
    <row r="51" spans="2:51" ht="11.25" customHeight="1" x14ac:dyDescent="0.15">
      <c r="B51" s="824">
        <v>2024</v>
      </c>
      <c r="C51" s="825"/>
      <c r="D51" s="825"/>
      <c r="E51" s="825" t="s">
        <v>278</v>
      </c>
      <c r="F51" s="825"/>
      <c r="G51" s="825">
        <v>5</v>
      </c>
      <c r="H51" s="829"/>
      <c r="I51" s="825" t="s">
        <v>279</v>
      </c>
      <c r="J51" s="831"/>
      <c r="K51" s="812"/>
      <c r="L51" s="813"/>
      <c r="M51" s="813"/>
      <c r="N51" s="813"/>
      <c r="O51" s="813"/>
      <c r="P51" s="813"/>
      <c r="Q51" s="813"/>
      <c r="R51" s="814"/>
      <c r="S51" s="812"/>
      <c r="T51" s="813"/>
      <c r="U51" s="813"/>
      <c r="V51" s="813"/>
      <c r="W51" s="813"/>
      <c r="X51" s="813"/>
      <c r="Y51" s="813"/>
      <c r="Z51" s="814"/>
      <c r="AA51" s="812"/>
      <c r="AB51" s="813"/>
      <c r="AC51" s="813"/>
      <c r="AD51" s="813"/>
      <c r="AE51" s="813"/>
      <c r="AF51" s="813"/>
      <c r="AG51" s="813"/>
      <c r="AH51" s="814"/>
      <c r="AI51" s="812"/>
      <c r="AJ51" s="813"/>
      <c r="AK51" s="813"/>
      <c r="AL51" s="813"/>
      <c r="AM51" s="813"/>
      <c r="AN51" s="813"/>
      <c r="AO51" s="813"/>
      <c r="AP51" s="814"/>
      <c r="AQ51" s="812"/>
      <c r="AR51" s="813"/>
      <c r="AS51" s="813"/>
      <c r="AT51" s="813"/>
      <c r="AU51" s="813"/>
      <c r="AV51" s="813"/>
      <c r="AW51" s="813"/>
      <c r="AX51" s="814"/>
    </row>
    <row r="52" spans="2:51" ht="11.25" customHeight="1" x14ac:dyDescent="0.15">
      <c r="B52" s="826"/>
      <c r="C52" s="827"/>
      <c r="D52" s="827"/>
      <c r="E52" s="828"/>
      <c r="F52" s="828"/>
      <c r="G52" s="830"/>
      <c r="H52" s="830"/>
      <c r="I52" s="828"/>
      <c r="J52" s="832"/>
      <c r="K52" s="815"/>
      <c r="L52" s="816"/>
      <c r="M52" s="816"/>
      <c r="N52" s="816"/>
      <c r="O52" s="816"/>
      <c r="P52" s="816"/>
      <c r="Q52" s="816"/>
      <c r="R52" s="817"/>
      <c r="S52" s="815"/>
      <c r="T52" s="816"/>
      <c r="U52" s="816"/>
      <c r="V52" s="816"/>
      <c r="W52" s="816"/>
      <c r="X52" s="816"/>
      <c r="Y52" s="816"/>
      <c r="Z52" s="817"/>
      <c r="AA52" s="815"/>
      <c r="AB52" s="816"/>
      <c r="AC52" s="816"/>
      <c r="AD52" s="816"/>
      <c r="AE52" s="816"/>
      <c r="AF52" s="816"/>
      <c r="AG52" s="816"/>
      <c r="AH52" s="817"/>
      <c r="AI52" s="815"/>
      <c r="AJ52" s="816"/>
      <c r="AK52" s="816"/>
      <c r="AL52" s="816"/>
      <c r="AM52" s="816"/>
      <c r="AN52" s="816"/>
      <c r="AO52" s="816"/>
      <c r="AP52" s="817"/>
      <c r="AQ52" s="815"/>
      <c r="AR52" s="816"/>
      <c r="AS52" s="816"/>
      <c r="AT52" s="816"/>
      <c r="AU52" s="816"/>
      <c r="AV52" s="816"/>
      <c r="AW52" s="816"/>
      <c r="AX52" s="817"/>
    </row>
    <row r="53" spans="2:51" ht="9" customHeight="1" x14ac:dyDescent="0.15">
      <c r="B53" s="797" t="s">
        <v>280</v>
      </c>
      <c r="C53" s="798"/>
      <c r="D53" s="798"/>
      <c r="E53" s="798"/>
      <c r="F53" s="798"/>
      <c r="G53" s="798"/>
      <c r="H53" s="798"/>
      <c r="I53" s="798"/>
      <c r="J53" s="799"/>
      <c r="K53" s="833"/>
      <c r="L53" s="834"/>
      <c r="M53" s="834"/>
      <c r="N53" s="834"/>
      <c r="O53" s="834"/>
      <c r="P53" s="834"/>
      <c r="Q53" s="834"/>
      <c r="R53" s="834"/>
      <c r="S53" s="833"/>
      <c r="T53" s="834"/>
      <c r="U53" s="834"/>
      <c r="V53" s="834"/>
      <c r="W53" s="834"/>
      <c r="X53" s="834"/>
      <c r="Y53" s="834"/>
      <c r="Z53" s="834"/>
      <c r="AA53" s="833"/>
      <c r="AB53" s="834"/>
      <c r="AC53" s="834"/>
      <c r="AD53" s="834"/>
      <c r="AE53" s="834"/>
      <c r="AF53" s="834"/>
      <c r="AG53" s="834"/>
      <c r="AH53" s="834"/>
      <c r="AI53" s="833"/>
      <c r="AJ53" s="834"/>
      <c r="AK53" s="834"/>
      <c r="AL53" s="834"/>
      <c r="AM53" s="834"/>
      <c r="AN53" s="834"/>
      <c r="AO53" s="834"/>
      <c r="AP53" s="834"/>
      <c r="AQ53" s="833"/>
      <c r="AR53" s="834"/>
      <c r="AS53" s="834"/>
      <c r="AT53" s="834"/>
      <c r="AU53" s="834"/>
      <c r="AV53" s="834"/>
      <c r="AW53" s="834"/>
      <c r="AX53" s="837"/>
    </row>
    <row r="54" spans="2:51" ht="9" customHeight="1" x14ac:dyDescent="0.15">
      <c r="B54" s="800"/>
      <c r="C54" s="801"/>
      <c r="D54" s="801"/>
      <c r="E54" s="801"/>
      <c r="F54" s="801"/>
      <c r="G54" s="801"/>
      <c r="H54" s="801"/>
      <c r="I54" s="801"/>
      <c r="J54" s="802"/>
      <c r="K54" s="835"/>
      <c r="L54" s="836"/>
      <c r="M54" s="836"/>
      <c r="N54" s="836"/>
      <c r="O54" s="836"/>
      <c r="P54" s="836"/>
      <c r="Q54" s="836"/>
      <c r="R54" s="836"/>
      <c r="S54" s="835"/>
      <c r="T54" s="836"/>
      <c r="U54" s="836"/>
      <c r="V54" s="836"/>
      <c r="W54" s="836"/>
      <c r="X54" s="836"/>
      <c r="Y54" s="836"/>
      <c r="Z54" s="836"/>
      <c r="AA54" s="835"/>
      <c r="AB54" s="836"/>
      <c r="AC54" s="836"/>
      <c r="AD54" s="836"/>
      <c r="AE54" s="836"/>
      <c r="AF54" s="836"/>
      <c r="AG54" s="836"/>
      <c r="AH54" s="836"/>
      <c r="AI54" s="835"/>
      <c r="AJ54" s="836"/>
      <c r="AK54" s="836"/>
      <c r="AL54" s="836"/>
      <c r="AM54" s="836"/>
      <c r="AN54" s="836"/>
      <c r="AO54" s="836"/>
      <c r="AP54" s="836"/>
      <c r="AQ54" s="835"/>
      <c r="AR54" s="836"/>
      <c r="AS54" s="836"/>
      <c r="AT54" s="836"/>
      <c r="AU54" s="836"/>
      <c r="AV54" s="836"/>
      <c r="AW54" s="836"/>
      <c r="AX54" s="838"/>
      <c r="AY54" s="105"/>
    </row>
    <row r="55" spans="2:51" ht="11.25" customHeight="1" x14ac:dyDescent="0.15">
      <c r="B55" s="824">
        <v>2024</v>
      </c>
      <c r="C55" s="825"/>
      <c r="D55" s="825"/>
      <c r="E55" s="825" t="s">
        <v>278</v>
      </c>
      <c r="F55" s="825"/>
      <c r="G55" s="825">
        <v>6</v>
      </c>
      <c r="H55" s="829"/>
      <c r="I55" s="825" t="s">
        <v>279</v>
      </c>
      <c r="J55" s="831"/>
      <c r="K55" s="812"/>
      <c r="L55" s="813"/>
      <c r="M55" s="813"/>
      <c r="N55" s="813"/>
      <c r="O55" s="813"/>
      <c r="P55" s="813"/>
      <c r="Q55" s="813"/>
      <c r="R55" s="814"/>
      <c r="S55" s="812"/>
      <c r="T55" s="813"/>
      <c r="U55" s="813"/>
      <c r="V55" s="813"/>
      <c r="W55" s="813"/>
      <c r="X55" s="813"/>
      <c r="Y55" s="813"/>
      <c r="Z55" s="814"/>
      <c r="AA55" s="812"/>
      <c r="AB55" s="813"/>
      <c r="AC55" s="813"/>
      <c r="AD55" s="813"/>
      <c r="AE55" s="813"/>
      <c r="AF55" s="813"/>
      <c r="AG55" s="813"/>
      <c r="AH55" s="814"/>
      <c r="AI55" s="812"/>
      <c r="AJ55" s="813"/>
      <c r="AK55" s="813"/>
      <c r="AL55" s="813"/>
      <c r="AM55" s="813"/>
      <c r="AN55" s="813"/>
      <c r="AO55" s="813"/>
      <c r="AP55" s="814"/>
      <c r="AQ55" s="812"/>
      <c r="AR55" s="813"/>
      <c r="AS55" s="813"/>
      <c r="AT55" s="813"/>
      <c r="AU55" s="813"/>
      <c r="AV55" s="813"/>
      <c r="AW55" s="813"/>
      <c r="AX55" s="814"/>
      <c r="AY55" s="105"/>
    </row>
    <row r="56" spans="2:51" ht="11.25" customHeight="1" x14ac:dyDescent="0.15">
      <c r="B56" s="826"/>
      <c r="C56" s="827"/>
      <c r="D56" s="827"/>
      <c r="E56" s="828"/>
      <c r="F56" s="828"/>
      <c r="G56" s="830"/>
      <c r="H56" s="830"/>
      <c r="I56" s="828"/>
      <c r="J56" s="832"/>
      <c r="K56" s="815"/>
      <c r="L56" s="816"/>
      <c r="M56" s="816"/>
      <c r="N56" s="816"/>
      <c r="O56" s="816"/>
      <c r="P56" s="816"/>
      <c r="Q56" s="816"/>
      <c r="R56" s="817"/>
      <c r="S56" s="815"/>
      <c r="T56" s="816"/>
      <c r="U56" s="816"/>
      <c r="V56" s="816"/>
      <c r="W56" s="816"/>
      <c r="X56" s="816"/>
      <c r="Y56" s="816"/>
      <c r="Z56" s="817"/>
      <c r="AA56" s="815"/>
      <c r="AB56" s="816"/>
      <c r="AC56" s="816"/>
      <c r="AD56" s="816"/>
      <c r="AE56" s="816"/>
      <c r="AF56" s="816"/>
      <c r="AG56" s="816"/>
      <c r="AH56" s="817"/>
      <c r="AI56" s="815"/>
      <c r="AJ56" s="816"/>
      <c r="AK56" s="816"/>
      <c r="AL56" s="816"/>
      <c r="AM56" s="816"/>
      <c r="AN56" s="816"/>
      <c r="AO56" s="816"/>
      <c r="AP56" s="817"/>
      <c r="AQ56" s="815"/>
      <c r="AR56" s="816"/>
      <c r="AS56" s="816"/>
      <c r="AT56" s="816"/>
      <c r="AU56" s="816"/>
      <c r="AV56" s="816"/>
      <c r="AW56" s="816"/>
      <c r="AX56" s="817"/>
      <c r="AY56" s="105"/>
    </row>
    <row r="57" spans="2:51" ht="9" customHeight="1" x14ac:dyDescent="0.15">
      <c r="B57" s="797" t="s">
        <v>280</v>
      </c>
      <c r="C57" s="798"/>
      <c r="D57" s="798"/>
      <c r="E57" s="798"/>
      <c r="F57" s="798"/>
      <c r="G57" s="798"/>
      <c r="H57" s="798"/>
      <c r="I57" s="798"/>
      <c r="J57" s="799"/>
      <c r="K57" s="833"/>
      <c r="L57" s="834"/>
      <c r="M57" s="834"/>
      <c r="N57" s="834"/>
      <c r="O57" s="834"/>
      <c r="P57" s="834"/>
      <c r="Q57" s="834"/>
      <c r="R57" s="834"/>
      <c r="S57" s="833"/>
      <c r="T57" s="834"/>
      <c r="U57" s="834"/>
      <c r="V57" s="834"/>
      <c r="W57" s="834"/>
      <c r="X57" s="834"/>
      <c r="Y57" s="834"/>
      <c r="Z57" s="834"/>
      <c r="AA57" s="833"/>
      <c r="AB57" s="834"/>
      <c r="AC57" s="834"/>
      <c r="AD57" s="834"/>
      <c r="AE57" s="834"/>
      <c r="AF57" s="834"/>
      <c r="AG57" s="834"/>
      <c r="AH57" s="834"/>
      <c r="AI57" s="833"/>
      <c r="AJ57" s="834"/>
      <c r="AK57" s="834"/>
      <c r="AL57" s="834"/>
      <c r="AM57" s="834"/>
      <c r="AN57" s="834"/>
      <c r="AO57" s="834"/>
      <c r="AP57" s="834"/>
      <c r="AQ57" s="833"/>
      <c r="AR57" s="834"/>
      <c r="AS57" s="834"/>
      <c r="AT57" s="834"/>
      <c r="AU57" s="834"/>
      <c r="AV57" s="834"/>
      <c r="AW57" s="834"/>
      <c r="AX57" s="837"/>
    </row>
    <row r="58" spans="2:51" ht="9" customHeight="1" x14ac:dyDescent="0.15">
      <c r="B58" s="800"/>
      <c r="C58" s="801"/>
      <c r="D58" s="801"/>
      <c r="E58" s="801"/>
      <c r="F58" s="801"/>
      <c r="G58" s="801"/>
      <c r="H58" s="801"/>
      <c r="I58" s="801"/>
      <c r="J58" s="802"/>
      <c r="K58" s="835"/>
      <c r="L58" s="836"/>
      <c r="M58" s="836"/>
      <c r="N58" s="836"/>
      <c r="O58" s="836"/>
      <c r="P58" s="836"/>
      <c r="Q58" s="836"/>
      <c r="R58" s="836"/>
      <c r="S58" s="835"/>
      <c r="T58" s="836"/>
      <c r="U58" s="836"/>
      <c r="V58" s="836"/>
      <c r="W58" s="836"/>
      <c r="X58" s="836"/>
      <c r="Y58" s="836"/>
      <c r="Z58" s="836"/>
      <c r="AA58" s="835"/>
      <c r="AB58" s="836"/>
      <c r="AC58" s="836"/>
      <c r="AD58" s="836"/>
      <c r="AE58" s="836"/>
      <c r="AF58" s="836"/>
      <c r="AG58" s="836"/>
      <c r="AH58" s="836"/>
      <c r="AI58" s="835"/>
      <c r="AJ58" s="836"/>
      <c r="AK58" s="836"/>
      <c r="AL58" s="836"/>
      <c r="AM58" s="836"/>
      <c r="AN58" s="836"/>
      <c r="AO58" s="836"/>
      <c r="AP58" s="836"/>
      <c r="AQ58" s="835"/>
      <c r="AR58" s="836"/>
      <c r="AS58" s="836"/>
      <c r="AT58" s="836"/>
      <c r="AU58" s="836"/>
      <c r="AV58" s="836"/>
      <c r="AW58" s="836"/>
      <c r="AX58" s="838"/>
    </row>
    <row r="59" spans="2:51" ht="11.25" customHeight="1" x14ac:dyDescent="0.15">
      <c r="B59" s="824">
        <v>2024</v>
      </c>
      <c r="C59" s="825"/>
      <c r="D59" s="825"/>
      <c r="E59" s="825" t="s">
        <v>278</v>
      </c>
      <c r="F59" s="825"/>
      <c r="G59" s="825">
        <v>7</v>
      </c>
      <c r="H59" s="829"/>
      <c r="I59" s="825" t="s">
        <v>279</v>
      </c>
      <c r="J59" s="831"/>
      <c r="K59" s="812"/>
      <c r="L59" s="813"/>
      <c r="M59" s="813"/>
      <c r="N59" s="813"/>
      <c r="O59" s="813"/>
      <c r="P59" s="813"/>
      <c r="Q59" s="813"/>
      <c r="R59" s="814"/>
      <c r="S59" s="812"/>
      <c r="T59" s="813"/>
      <c r="U59" s="813"/>
      <c r="V59" s="813"/>
      <c r="W59" s="813"/>
      <c r="X59" s="813"/>
      <c r="Y59" s="813"/>
      <c r="Z59" s="814"/>
      <c r="AA59" s="812"/>
      <c r="AB59" s="813"/>
      <c r="AC59" s="813"/>
      <c r="AD59" s="813"/>
      <c r="AE59" s="813"/>
      <c r="AF59" s="813"/>
      <c r="AG59" s="813"/>
      <c r="AH59" s="814"/>
      <c r="AI59" s="812"/>
      <c r="AJ59" s="813"/>
      <c r="AK59" s="813"/>
      <c r="AL59" s="813"/>
      <c r="AM59" s="813"/>
      <c r="AN59" s="813"/>
      <c r="AO59" s="813"/>
      <c r="AP59" s="814"/>
      <c r="AQ59" s="812"/>
      <c r="AR59" s="813"/>
      <c r="AS59" s="813"/>
      <c r="AT59" s="813"/>
      <c r="AU59" s="813"/>
      <c r="AV59" s="813"/>
      <c r="AW59" s="813"/>
      <c r="AX59" s="814"/>
    </row>
    <row r="60" spans="2:51" ht="11.25" customHeight="1" x14ac:dyDescent="0.15">
      <c r="B60" s="826"/>
      <c r="C60" s="827"/>
      <c r="D60" s="827"/>
      <c r="E60" s="828"/>
      <c r="F60" s="828"/>
      <c r="G60" s="830"/>
      <c r="H60" s="830"/>
      <c r="I60" s="828"/>
      <c r="J60" s="832"/>
      <c r="K60" s="815"/>
      <c r="L60" s="816"/>
      <c r="M60" s="816"/>
      <c r="N60" s="816"/>
      <c r="O60" s="816"/>
      <c r="P60" s="816"/>
      <c r="Q60" s="816"/>
      <c r="R60" s="817"/>
      <c r="S60" s="815"/>
      <c r="T60" s="816"/>
      <c r="U60" s="816"/>
      <c r="V60" s="816"/>
      <c r="W60" s="816"/>
      <c r="X60" s="816"/>
      <c r="Y60" s="816"/>
      <c r="Z60" s="817"/>
      <c r="AA60" s="815"/>
      <c r="AB60" s="816"/>
      <c r="AC60" s="816"/>
      <c r="AD60" s="816"/>
      <c r="AE60" s="816"/>
      <c r="AF60" s="816"/>
      <c r="AG60" s="816"/>
      <c r="AH60" s="817"/>
      <c r="AI60" s="815"/>
      <c r="AJ60" s="816"/>
      <c r="AK60" s="816"/>
      <c r="AL60" s="816"/>
      <c r="AM60" s="816"/>
      <c r="AN60" s="816"/>
      <c r="AO60" s="816"/>
      <c r="AP60" s="817"/>
      <c r="AQ60" s="815"/>
      <c r="AR60" s="816"/>
      <c r="AS60" s="816"/>
      <c r="AT60" s="816"/>
      <c r="AU60" s="816"/>
      <c r="AV60" s="816"/>
      <c r="AW60" s="816"/>
      <c r="AX60" s="817"/>
    </row>
    <row r="61" spans="2:51" ht="9" customHeight="1" x14ac:dyDescent="0.15">
      <c r="B61" s="797" t="s">
        <v>280</v>
      </c>
      <c r="C61" s="798"/>
      <c r="D61" s="798"/>
      <c r="E61" s="798"/>
      <c r="F61" s="798"/>
      <c r="G61" s="798"/>
      <c r="H61" s="798"/>
      <c r="I61" s="798"/>
      <c r="J61" s="799"/>
      <c r="K61" s="833"/>
      <c r="L61" s="834"/>
      <c r="M61" s="834"/>
      <c r="N61" s="834"/>
      <c r="O61" s="834"/>
      <c r="P61" s="834"/>
      <c r="Q61" s="834"/>
      <c r="R61" s="834"/>
      <c r="S61" s="833"/>
      <c r="T61" s="834"/>
      <c r="U61" s="834"/>
      <c r="V61" s="834"/>
      <c r="W61" s="834"/>
      <c r="X61" s="834"/>
      <c r="Y61" s="834"/>
      <c r="Z61" s="834"/>
      <c r="AA61" s="833"/>
      <c r="AB61" s="834"/>
      <c r="AC61" s="834"/>
      <c r="AD61" s="834"/>
      <c r="AE61" s="834"/>
      <c r="AF61" s="834"/>
      <c r="AG61" s="834"/>
      <c r="AH61" s="834"/>
      <c r="AI61" s="833"/>
      <c r="AJ61" s="834"/>
      <c r="AK61" s="834"/>
      <c r="AL61" s="834"/>
      <c r="AM61" s="834"/>
      <c r="AN61" s="834"/>
      <c r="AO61" s="834"/>
      <c r="AP61" s="834"/>
      <c r="AQ61" s="833"/>
      <c r="AR61" s="834"/>
      <c r="AS61" s="834"/>
      <c r="AT61" s="834"/>
      <c r="AU61" s="834"/>
      <c r="AV61" s="834"/>
      <c r="AW61" s="834"/>
      <c r="AX61" s="837"/>
    </row>
    <row r="62" spans="2:51" ht="9" customHeight="1" x14ac:dyDescent="0.15">
      <c r="B62" s="800"/>
      <c r="C62" s="801"/>
      <c r="D62" s="801"/>
      <c r="E62" s="801"/>
      <c r="F62" s="801"/>
      <c r="G62" s="801"/>
      <c r="H62" s="801"/>
      <c r="I62" s="801"/>
      <c r="J62" s="802"/>
      <c r="K62" s="835"/>
      <c r="L62" s="836"/>
      <c r="M62" s="836"/>
      <c r="N62" s="836"/>
      <c r="O62" s="836"/>
      <c r="P62" s="836"/>
      <c r="Q62" s="836"/>
      <c r="R62" s="836"/>
      <c r="S62" s="835"/>
      <c r="T62" s="836"/>
      <c r="U62" s="836"/>
      <c r="V62" s="836"/>
      <c r="W62" s="836"/>
      <c r="X62" s="836"/>
      <c r="Y62" s="836"/>
      <c r="Z62" s="836"/>
      <c r="AA62" s="835"/>
      <c r="AB62" s="836"/>
      <c r="AC62" s="836"/>
      <c r="AD62" s="836"/>
      <c r="AE62" s="836"/>
      <c r="AF62" s="836"/>
      <c r="AG62" s="836"/>
      <c r="AH62" s="836"/>
      <c r="AI62" s="835"/>
      <c r="AJ62" s="836"/>
      <c r="AK62" s="836"/>
      <c r="AL62" s="836"/>
      <c r="AM62" s="836"/>
      <c r="AN62" s="836"/>
      <c r="AO62" s="836"/>
      <c r="AP62" s="836"/>
      <c r="AQ62" s="835"/>
      <c r="AR62" s="836"/>
      <c r="AS62" s="836"/>
      <c r="AT62" s="836"/>
      <c r="AU62" s="836"/>
      <c r="AV62" s="836"/>
      <c r="AW62" s="836"/>
      <c r="AX62" s="838"/>
    </row>
    <row r="63" spans="2:51" ht="11.25" customHeight="1" x14ac:dyDescent="0.15">
      <c r="B63" s="824">
        <v>2024</v>
      </c>
      <c r="C63" s="825"/>
      <c r="D63" s="825"/>
      <c r="E63" s="825" t="s">
        <v>278</v>
      </c>
      <c r="F63" s="825"/>
      <c r="G63" s="825">
        <v>8</v>
      </c>
      <c r="H63" s="829"/>
      <c r="I63" s="825" t="s">
        <v>279</v>
      </c>
      <c r="J63" s="831"/>
      <c r="K63" s="812"/>
      <c r="L63" s="813"/>
      <c r="M63" s="813"/>
      <c r="N63" s="813"/>
      <c r="O63" s="813"/>
      <c r="P63" s="813"/>
      <c r="Q63" s="813"/>
      <c r="R63" s="814"/>
      <c r="S63" s="812"/>
      <c r="T63" s="813"/>
      <c r="U63" s="813"/>
      <c r="V63" s="813"/>
      <c r="W63" s="813"/>
      <c r="X63" s="813"/>
      <c r="Y63" s="813"/>
      <c r="Z63" s="814"/>
      <c r="AA63" s="812"/>
      <c r="AB63" s="813"/>
      <c r="AC63" s="813"/>
      <c r="AD63" s="813"/>
      <c r="AE63" s="813"/>
      <c r="AF63" s="813"/>
      <c r="AG63" s="813"/>
      <c r="AH63" s="814"/>
      <c r="AI63" s="812"/>
      <c r="AJ63" s="813"/>
      <c r="AK63" s="813"/>
      <c r="AL63" s="813"/>
      <c r="AM63" s="813"/>
      <c r="AN63" s="813"/>
      <c r="AO63" s="813"/>
      <c r="AP63" s="814"/>
      <c r="AQ63" s="812"/>
      <c r="AR63" s="813"/>
      <c r="AS63" s="813"/>
      <c r="AT63" s="813"/>
      <c r="AU63" s="813"/>
      <c r="AV63" s="813"/>
      <c r="AW63" s="813"/>
      <c r="AX63" s="814"/>
    </row>
    <row r="64" spans="2:51" ht="11.25" customHeight="1" x14ac:dyDescent="0.15">
      <c r="B64" s="826"/>
      <c r="C64" s="827"/>
      <c r="D64" s="827"/>
      <c r="E64" s="828"/>
      <c r="F64" s="828"/>
      <c r="G64" s="830"/>
      <c r="H64" s="830"/>
      <c r="I64" s="828"/>
      <c r="J64" s="832"/>
      <c r="K64" s="815"/>
      <c r="L64" s="816"/>
      <c r="M64" s="816"/>
      <c r="N64" s="816"/>
      <c r="O64" s="816"/>
      <c r="P64" s="816"/>
      <c r="Q64" s="816"/>
      <c r="R64" s="817"/>
      <c r="S64" s="815"/>
      <c r="T64" s="816"/>
      <c r="U64" s="816"/>
      <c r="V64" s="816"/>
      <c r="W64" s="816"/>
      <c r="X64" s="816"/>
      <c r="Y64" s="816"/>
      <c r="Z64" s="817"/>
      <c r="AA64" s="815"/>
      <c r="AB64" s="816"/>
      <c r="AC64" s="816"/>
      <c r="AD64" s="816"/>
      <c r="AE64" s="816"/>
      <c r="AF64" s="816"/>
      <c r="AG64" s="816"/>
      <c r="AH64" s="817"/>
      <c r="AI64" s="815"/>
      <c r="AJ64" s="816"/>
      <c r="AK64" s="816"/>
      <c r="AL64" s="816"/>
      <c r="AM64" s="816"/>
      <c r="AN64" s="816"/>
      <c r="AO64" s="816"/>
      <c r="AP64" s="817"/>
      <c r="AQ64" s="815"/>
      <c r="AR64" s="816"/>
      <c r="AS64" s="816"/>
      <c r="AT64" s="816"/>
      <c r="AU64" s="816"/>
      <c r="AV64" s="816"/>
      <c r="AW64" s="816"/>
      <c r="AX64" s="817"/>
    </row>
    <row r="65" spans="2:52" ht="9" customHeight="1" x14ac:dyDescent="0.15">
      <c r="B65" s="797" t="s">
        <v>280</v>
      </c>
      <c r="C65" s="798"/>
      <c r="D65" s="798"/>
      <c r="E65" s="798"/>
      <c r="F65" s="798"/>
      <c r="G65" s="798"/>
      <c r="H65" s="798"/>
      <c r="I65" s="798"/>
      <c r="J65" s="799"/>
      <c r="K65" s="833"/>
      <c r="L65" s="834"/>
      <c r="M65" s="834"/>
      <c r="N65" s="834"/>
      <c r="O65" s="834"/>
      <c r="P65" s="834"/>
      <c r="Q65" s="834"/>
      <c r="R65" s="834"/>
      <c r="S65" s="833"/>
      <c r="T65" s="834"/>
      <c r="U65" s="834"/>
      <c r="V65" s="834"/>
      <c r="W65" s="834"/>
      <c r="X65" s="834"/>
      <c r="Y65" s="834"/>
      <c r="Z65" s="834"/>
      <c r="AA65" s="833"/>
      <c r="AB65" s="834"/>
      <c r="AC65" s="834"/>
      <c r="AD65" s="834"/>
      <c r="AE65" s="834"/>
      <c r="AF65" s="834"/>
      <c r="AG65" s="834"/>
      <c r="AH65" s="834"/>
      <c r="AI65" s="833"/>
      <c r="AJ65" s="834"/>
      <c r="AK65" s="834"/>
      <c r="AL65" s="834"/>
      <c r="AM65" s="834"/>
      <c r="AN65" s="834"/>
      <c r="AO65" s="834"/>
      <c r="AP65" s="834"/>
      <c r="AQ65" s="833"/>
      <c r="AR65" s="834"/>
      <c r="AS65" s="834"/>
      <c r="AT65" s="834"/>
      <c r="AU65" s="834"/>
      <c r="AV65" s="834"/>
      <c r="AW65" s="834"/>
      <c r="AX65" s="837"/>
    </row>
    <row r="66" spans="2:52" ht="9" customHeight="1" x14ac:dyDescent="0.15">
      <c r="B66" s="800"/>
      <c r="C66" s="801"/>
      <c r="D66" s="801"/>
      <c r="E66" s="801"/>
      <c r="F66" s="801"/>
      <c r="G66" s="801"/>
      <c r="H66" s="801"/>
      <c r="I66" s="801"/>
      <c r="J66" s="802"/>
      <c r="K66" s="835"/>
      <c r="L66" s="836"/>
      <c r="M66" s="836"/>
      <c r="N66" s="836"/>
      <c r="O66" s="836"/>
      <c r="P66" s="836"/>
      <c r="Q66" s="836"/>
      <c r="R66" s="836"/>
      <c r="S66" s="835"/>
      <c r="T66" s="836"/>
      <c r="U66" s="836"/>
      <c r="V66" s="836"/>
      <c r="W66" s="836"/>
      <c r="X66" s="836"/>
      <c r="Y66" s="836"/>
      <c r="Z66" s="836"/>
      <c r="AA66" s="835"/>
      <c r="AB66" s="836"/>
      <c r="AC66" s="836"/>
      <c r="AD66" s="836"/>
      <c r="AE66" s="836"/>
      <c r="AF66" s="836"/>
      <c r="AG66" s="836"/>
      <c r="AH66" s="836"/>
      <c r="AI66" s="835"/>
      <c r="AJ66" s="836"/>
      <c r="AK66" s="836"/>
      <c r="AL66" s="836"/>
      <c r="AM66" s="836"/>
      <c r="AN66" s="836"/>
      <c r="AO66" s="836"/>
      <c r="AP66" s="836"/>
      <c r="AQ66" s="835"/>
      <c r="AR66" s="836"/>
      <c r="AS66" s="836"/>
      <c r="AT66" s="836"/>
      <c r="AU66" s="836"/>
      <c r="AV66" s="836"/>
      <c r="AW66" s="836"/>
      <c r="AX66" s="838"/>
    </row>
    <row r="67" spans="2:52" ht="11.25" customHeight="1" x14ac:dyDescent="0.15">
      <c r="B67" s="824">
        <v>2024</v>
      </c>
      <c r="C67" s="825"/>
      <c r="D67" s="825"/>
      <c r="E67" s="825" t="s">
        <v>278</v>
      </c>
      <c r="F67" s="825"/>
      <c r="G67" s="825">
        <v>9</v>
      </c>
      <c r="H67" s="829"/>
      <c r="I67" s="825" t="s">
        <v>279</v>
      </c>
      <c r="J67" s="831"/>
      <c r="K67" s="812"/>
      <c r="L67" s="813"/>
      <c r="M67" s="813"/>
      <c r="N67" s="813"/>
      <c r="O67" s="813"/>
      <c r="P67" s="813"/>
      <c r="Q67" s="813"/>
      <c r="R67" s="814"/>
      <c r="S67" s="812"/>
      <c r="T67" s="813"/>
      <c r="U67" s="813"/>
      <c r="V67" s="813"/>
      <c r="W67" s="813"/>
      <c r="X67" s="813"/>
      <c r="Y67" s="813"/>
      <c r="Z67" s="814"/>
      <c r="AA67" s="812"/>
      <c r="AB67" s="813"/>
      <c r="AC67" s="813"/>
      <c r="AD67" s="813"/>
      <c r="AE67" s="813"/>
      <c r="AF67" s="813"/>
      <c r="AG67" s="813"/>
      <c r="AH67" s="814"/>
      <c r="AI67" s="812"/>
      <c r="AJ67" s="813"/>
      <c r="AK67" s="813"/>
      <c r="AL67" s="813"/>
      <c r="AM67" s="813"/>
      <c r="AN67" s="813"/>
      <c r="AO67" s="813"/>
      <c r="AP67" s="814"/>
      <c r="AQ67" s="812"/>
      <c r="AR67" s="813"/>
      <c r="AS67" s="813"/>
      <c r="AT67" s="813"/>
      <c r="AU67" s="813"/>
      <c r="AV67" s="813"/>
      <c r="AW67" s="813"/>
      <c r="AX67" s="814"/>
    </row>
    <row r="68" spans="2:52" ht="11.25" customHeight="1" x14ac:dyDescent="0.15">
      <c r="B68" s="826"/>
      <c r="C68" s="827"/>
      <c r="D68" s="827"/>
      <c r="E68" s="828"/>
      <c r="F68" s="828"/>
      <c r="G68" s="830"/>
      <c r="H68" s="830"/>
      <c r="I68" s="828"/>
      <c r="J68" s="832"/>
      <c r="K68" s="815"/>
      <c r="L68" s="816"/>
      <c r="M68" s="816"/>
      <c r="N68" s="816"/>
      <c r="O68" s="816"/>
      <c r="P68" s="816"/>
      <c r="Q68" s="816"/>
      <c r="R68" s="817"/>
      <c r="S68" s="815"/>
      <c r="T68" s="816"/>
      <c r="U68" s="816"/>
      <c r="V68" s="816"/>
      <c r="W68" s="816"/>
      <c r="X68" s="816"/>
      <c r="Y68" s="816"/>
      <c r="Z68" s="817"/>
      <c r="AA68" s="815"/>
      <c r="AB68" s="816"/>
      <c r="AC68" s="816"/>
      <c r="AD68" s="816"/>
      <c r="AE68" s="816"/>
      <c r="AF68" s="816"/>
      <c r="AG68" s="816"/>
      <c r="AH68" s="817"/>
      <c r="AI68" s="815"/>
      <c r="AJ68" s="816"/>
      <c r="AK68" s="816"/>
      <c r="AL68" s="816"/>
      <c r="AM68" s="816"/>
      <c r="AN68" s="816"/>
      <c r="AO68" s="816"/>
      <c r="AP68" s="817"/>
      <c r="AQ68" s="815"/>
      <c r="AR68" s="816"/>
      <c r="AS68" s="816"/>
      <c r="AT68" s="816"/>
      <c r="AU68" s="816"/>
      <c r="AV68" s="816"/>
      <c r="AW68" s="816"/>
      <c r="AX68" s="817"/>
    </row>
    <row r="69" spans="2:52" ht="9" customHeight="1" x14ac:dyDescent="0.15">
      <c r="B69" s="797" t="s">
        <v>280</v>
      </c>
      <c r="C69" s="798"/>
      <c r="D69" s="798"/>
      <c r="E69" s="798"/>
      <c r="F69" s="798"/>
      <c r="G69" s="798"/>
      <c r="H69" s="798"/>
      <c r="I69" s="798"/>
      <c r="J69" s="799"/>
      <c r="K69" s="833"/>
      <c r="L69" s="834"/>
      <c r="M69" s="834"/>
      <c r="N69" s="834"/>
      <c r="O69" s="834"/>
      <c r="P69" s="834"/>
      <c r="Q69" s="834"/>
      <c r="R69" s="834"/>
      <c r="S69" s="833"/>
      <c r="T69" s="834"/>
      <c r="U69" s="834"/>
      <c r="V69" s="834"/>
      <c r="W69" s="834"/>
      <c r="X69" s="834"/>
      <c r="Y69" s="834"/>
      <c r="Z69" s="834"/>
      <c r="AA69" s="833"/>
      <c r="AB69" s="834"/>
      <c r="AC69" s="834"/>
      <c r="AD69" s="834"/>
      <c r="AE69" s="834"/>
      <c r="AF69" s="834"/>
      <c r="AG69" s="834"/>
      <c r="AH69" s="834"/>
      <c r="AI69" s="833"/>
      <c r="AJ69" s="834"/>
      <c r="AK69" s="834"/>
      <c r="AL69" s="834"/>
      <c r="AM69" s="834"/>
      <c r="AN69" s="834"/>
      <c r="AO69" s="834"/>
      <c r="AP69" s="834"/>
      <c r="AQ69" s="833"/>
      <c r="AR69" s="834"/>
      <c r="AS69" s="834"/>
      <c r="AT69" s="834"/>
      <c r="AU69" s="834"/>
      <c r="AV69" s="834"/>
      <c r="AW69" s="834"/>
      <c r="AX69" s="837"/>
    </row>
    <row r="70" spans="2:52" ht="9" customHeight="1" x14ac:dyDescent="0.15">
      <c r="B70" s="800"/>
      <c r="C70" s="801"/>
      <c r="D70" s="801"/>
      <c r="E70" s="801"/>
      <c r="F70" s="801"/>
      <c r="G70" s="801"/>
      <c r="H70" s="801"/>
      <c r="I70" s="801"/>
      <c r="J70" s="802"/>
      <c r="K70" s="835"/>
      <c r="L70" s="836"/>
      <c r="M70" s="836"/>
      <c r="N70" s="836"/>
      <c r="O70" s="836"/>
      <c r="P70" s="836"/>
      <c r="Q70" s="836"/>
      <c r="R70" s="836"/>
      <c r="S70" s="835"/>
      <c r="T70" s="836"/>
      <c r="U70" s="836"/>
      <c r="V70" s="836"/>
      <c r="W70" s="836"/>
      <c r="X70" s="836"/>
      <c r="Y70" s="836"/>
      <c r="Z70" s="836"/>
      <c r="AA70" s="835"/>
      <c r="AB70" s="836"/>
      <c r="AC70" s="836"/>
      <c r="AD70" s="836"/>
      <c r="AE70" s="836"/>
      <c r="AF70" s="836"/>
      <c r="AG70" s="836"/>
      <c r="AH70" s="836"/>
      <c r="AI70" s="835"/>
      <c r="AJ70" s="836"/>
      <c r="AK70" s="836"/>
      <c r="AL70" s="836"/>
      <c r="AM70" s="836"/>
      <c r="AN70" s="836"/>
      <c r="AO70" s="836"/>
      <c r="AP70" s="836"/>
      <c r="AQ70" s="835"/>
      <c r="AR70" s="836"/>
      <c r="AS70" s="836"/>
      <c r="AT70" s="836"/>
      <c r="AU70" s="836"/>
      <c r="AV70" s="836"/>
      <c r="AW70" s="836"/>
      <c r="AX70" s="838"/>
    </row>
    <row r="71" spans="2:52" ht="11.25" customHeight="1" x14ac:dyDescent="0.15">
      <c r="B71" s="824">
        <v>2024</v>
      </c>
      <c r="C71" s="825"/>
      <c r="D71" s="825"/>
      <c r="E71" s="825" t="s">
        <v>278</v>
      </c>
      <c r="F71" s="825"/>
      <c r="G71" s="825">
        <v>10</v>
      </c>
      <c r="H71" s="829"/>
      <c r="I71" s="825" t="s">
        <v>279</v>
      </c>
      <c r="J71" s="831"/>
      <c r="K71" s="812"/>
      <c r="L71" s="813"/>
      <c r="M71" s="813"/>
      <c r="N71" s="813"/>
      <c r="O71" s="813"/>
      <c r="P71" s="813"/>
      <c r="Q71" s="813"/>
      <c r="R71" s="814"/>
      <c r="S71" s="812"/>
      <c r="T71" s="813"/>
      <c r="U71" s="813"/>
      <c r="V71" s="813"/>
      <c r="W71" s="813"/>
      <c r="X71" s="813"/>
      <c r="Y71" s="813"/>
      <c r="Z71" s="814"/>
      <c r="AA71" s="812"/>
      <c r="AB71" s="813"/>
      <c r="AC71" s="813"/>
      <c r="AD71" s="813"/>
      <c r="AE71" s="813"/>
      <c r="AF71" s="813"/>
      <c r="AG71" s="813"/>
      <c r="AH71" s="814"/>
      <c r="AI71" s="812"/>
      <c r="AJ71" s="813"/>
      <c r="AK71" s="813"/>
      <c r="AL71" s="813"/>
      <c r="AM71" s="813"/>
      <c r="AN71" s="813"/>
      <c r="AO71" s="813"/>
      <c r="AP71" s="814"/>
      <c r="AQ71" s="812"/>
      <c r="AR71" s="813"/>
      <c r="AS71" s="813"/>
      <c r="AT71" s="813"/>
      <c r="AU71" s="813"/>
      <c r="AV71" s="813"/>
      <c r="AW71" s="813"/>
      <c r="AX71" s="814"/>
    </row>
    <row r="72" spans="2:52" ht="11.25" customHeight="1" x14ac:dyDescent="0.15">
      <c r="B72" s="826"/>
      <c r="C72" s="827"/>
      <c r="D72" s="827"/>
      <c r="E72" s="828"/>
      <c r="F72" s="828"/>
      <c r="G72" s="830"/>
      <c r="H72" s="830"/>
      <c r="I72" s="828"/>
      <c r="J72" s="832"/>
      <c r="K72" s="815"/>
      <c r="L72" s="816"/>
      <c r="M72" s="816"/>
      <c r="N72" s="816"/>
      <c r="O72" s="816"/>
      <c r="P72" s="816"/>
      <c r="Q72" s="816"/>
      <c r="R72" s="817"/>
      <c r="S72" s="815"/>
      <c r="T72" s="816"/>
      <c r="U72" s="816"/>
      <c r="V72" s="816"/>
      <c r="W72" s="816"/>
      <c r="X72" s="816"/>
      <c r="Y72" s="816"/>
      <c r="Z72" s="817"/>
      <c r="AA72" s="815"/>
      <c r="AB72" s="816"/>
      <c r="AC72" s="816"/>
      <c r="AD72" s="816"/>
      <c r="AE72" s="816"/>
      <c r="AF72" s="816"/>
      <c r="AG72" s="816"/>
      <c r="AH72" s="817"/>
      <c r="AI72" s="815"/>
      <c r="AJ72" s="816"/>
      <c r="AK72" s="816"/>
      <c r="AL72" s="816"/>
      <c r="AM72" s="816"/>
      <c r="AN72" s="816"/>
      <c r="AO72" s="816"/>
      <c r="AP72" s="817"/>
      <c r="AQ72" s="815"/>
      <c r="AR72" s="816"/>
      <c r="AS72" s="816"/>
      <c r="AT72" s="816"/>
      <c r="AU72" s="816"/>
      <c r="AV72" s="816"/>
      <c r="AW72" s="816"/>
      <c r="AX72" s="817"/>
    </row>
    <row r="73" spans="2:52" ht="9" customHeight="1" x14ac:dyDescent="0.15">
      <c r="B73" s="797" t="s">
        <v>280</v>
      </c>
      <c r="C73" s="798"/>
      <c r="D73" s="798"/>
      <c r="E73" s="798"/>
      <c r="F73" s="798"/>
      <c r="G73" s="798"/>
      <c r="H73" s="798"/>
      <c r="I73" s="798"/>
      <c r="J73" s="799"/>
      <c r="K73" s="833"/>
      <c r="L73" s="834"/>
      <c r="M73" s="834"/>
      <c r="N73" s="834"/>
      <c r="O73" s="834"/>
      <c r="P73" s="834"/>
      <c r="Q73" s="834"/>
      <c r="R73" s="834"/>
      <c r="S73" s="833"/>
      <c r="T73" s="834"/>
      <c r="U73" s="834"/>
      <c r="V73" s="834"/>
      <c r="W73" s="834"/>
      <c r="X73" s="834"/>
      <c r="Y73" s="834"/>
      <c r="Z73" s="834"/>
      <c r="AA73" s="833"/>
      <c r="AB73" s="834"/>
      <c r="AC73" s="834"/>
      <c r="AD73" s="834"/>
      <c r="AE73" s="834"/>
      <c r="AF73" s="834"/>
      <c r="AG73" s="834"/>
      <c r="AH73" s="834"/>
      <c r="AI73" s="833"/>
      <c r="AJ73" s="834"/>
      <c r="AK73" s="834"/>
      <c r="AL73" s="834"/>
      <c r="AM73" s="834"/>
      <c r="AN73" s="834"/>
      <c r="AO73" s="834"/>
      <c r="AP73" s="834"/>
      <c r="AQ73" s="833"/>
      <c r="AR73" s="834"/>
      <c r="AS73" s="834"/>
      <c r="AT73" s="834"/>
      <c r="AU73" s="834"/>
      <c r="AV73" s="834"/>
      <c r="AW73" s="834"/>
      <c r="AX73" s="837"/>
    </row>
    <row r="74" spans="2:52" ht="9" customHeight="1" x14ac:dyDescent="0.15">
      <c r="B74" s="800"/>
      <c r="C74" s="801"/>
      <c r="D74" s="801"/>
      <c r="E74" s="801"/>
      <c r="F74" s="801"/>
      <c r="G74" s="801"/>
      <c r="H74" s="801"/>
      <c r="I74" s="801"/>
      <c r="J74" s="802"/>
      <c r="K74" s="835"/>
      <c r="L74" s="836"/>
      <c r="M74" s="836"/>
      <c r="N74" s="836"/>
      <c r="O74" s="836"/>
      <c r="P74" s="836"/>
      <c r="Q74" s="836"/>
      <c r="R74" s="836"/>
      <c r="S74" s="835"/>
      <c r="T74" s="836"/>
      <c r="U74" s="836"/>
      <c r="V74" s="836"/>
      <c r="W74" s="836"/>
      <c r="X74" s="836"/>
      <c r="Y74" s="836"/>
      <c r="Z74" s="836"/>
      <c r="AA74" s="835"/>
      <c r="AB74" s="836"/>
      <c r="AC74" s="836"/>
      <c r="AD74" s="836"/>
      <c r="AE74" s="836"/>
      <c r="AF74" s="836"/>
      <c r="AG74" s="836"/>
      <c r="AH74" s="836"/>
      <c r="AI74" s="835"/>
      <c r="AJ74" s="836"/>
      <c r="AK74" s="836"/>
      <c r="AL74" s="836"/>
      <c r="AM74" s="836"/>
      <c r="AN74" s="836"/>
      <c r="AO74" s="836"/>
      <c r="AP74" s="836"/>
      <c r="AQ74" s="835"/>
      <c r="AR74" s="836"/>
      <c r="AS74" s="836"/>
      <c r="AT74" s="836"/>
      <c r="AU74" s="836"/>
      <c r="AV74" s="836"/>
      <c r="AW74" s="836"/>
      <c r="AX74" s="838"/>
      <c r="AY74" s="105"/>
    </row>
    <row r="75" spans="2:52" ht="11.25" customHeight="1" x14ac:dyDescent="0.15">
      <c r="B75" s="824">
        <v>2024</v>
      </c>
      <c r="C75" s="825"/>
      <c r="D75" s="825"/>
      <c r="E75" s="825" t="s">
        <v>278</v>
      </c>
      <c r="F75" s="825"/>
      <c r="G75" s="825">
        <v>11</v>
      </c>
      <c r="H75" s="829"/>
      <c r="I75" s="825" t="s">
        <v>279</v>
      </c>
      <c r="J75" s="831"/>
      <c r="K75" s="812"/>
      <c r="L75" s="813"/>
      <c r="M75" s="813"/>
      <c r="N75" s="813"/>
      <c r="O75" s="813"/>
      <c r="P75" s="813"/>
      <c r="Q75" s="813"/>
      <c r="R75" s="814"/>
      <c r="S75" s="812"/>
      <c r="T75" s="813"/>
      <c r="U75" s="813"/>
      <c r="V75" s="813"/>
      <c r="W75" s="813"/>
      <c r="X75" s="813"/>
      <c r="Y75" s="813"/>
      <c r="Z75" s="814"/>
      <c r="AA75" s="812"/>
      <c r="AB75" s="813"/>
      <c r="AC75" s="813"/>
      <c r="AD75" s="813"/>
      <c r="AE75" s="813"/>
      <c r="AF75" s="813"/>
      <c r="AG75" s="813"/>
      <c r="AH75" s="814"/>
      <c r="AI75" s="812"/>
      <c r="AJ75" s="813"/>
      <c r="AK75" s="813"/>
      <c r="AL75" s="813"/>
      <c r="AM75" s="813"/>
      <c r="AN75" s="813"/>
      <c r="AO75" s="813"/>
      <c r="AP75" s="814"/>
      <c r="AQ75" s="812"/>
      <c r="AR75" s="813"/>
      <c r="AS75" s="813"/>
      <c r="AT75" s="813"/>
      <c r="AU75" s="813"/>
      <c r="AV75" s="813"/>
      <c r="AW75" s="813"/>
      <c r="AX75" s="814"/>
      <c r="AY75" s="101"/>
      <c r="AZ75" s="101"/>
    </row>
    <row r="76" spans="2:52" ht="11.25" customHeight="1" x14ac:dyDescent="0.15">
      <c r="B76" s="826"/>
      <c r="C76" s="827"/>
      <c r="D76" s="827"/>
      <c r="E76" s="828"/>
      <c r="F76" s="828"/>
      <c r="G76" s="830"/>
      <c r="H76" s="830"/>
      <c r="I76" s="828"/>
      <c r="J76" s="832"/>
      <c r="K76" s="815"/>
      <c r="L76" s="816"/>
      <c r="M76" s="816"/>
      <c r="N76" s="816"/>
      <c r="O76" s="816"/>
      <c r="P76" s="816"/>
      <c r="Q76" s="816"/>
      <c r="R76" s="817"/>
      <c r="S76" s="815"/>
      <c r="T76" s="816"/>
      <c r="U76" s="816"/>
      <c r="V76" s="816"/>
      <c r="W76" s="816"/>
      <c r="X76" s="816"/>
      <c r="Y76" s="816"/>
      <c r="Z76" s="817"/>
      <c r="AA76" s="815"/>
      <c r="AB76" s="816"/>
      <c r="AC76" s="816"/>
      <c r="AD76" s="816"/>
      <c r="AE76" s="816"/>
      <c r="AF76" s="816"/>
      <c r="AG76" s="816"/>
      <c r="AH76" s="817"/>
      <c r="AI76" s="815"/>
      <c r="AJ76" s="816"/>
      <c r="AK76" s="816"/>
      <c r="AL76" s="816"/>
      <c r="AM76" s="816"/>
      <c r="AN76" s="816"/>
      <c r="AO76" s="816"/>
      <c r="AP76" s="817"/>
      <c r="AQ76" s="815"/>
      <c r="AR76" s="816"/>
      <c r="AS76" s="816"/>
      <c r="AT76" s="816"/>
      <c r="AU76" s="816"/>
      <c r="AV76" s="816"/>
      <c r="AW76" s="816"/>
      <c r="AX76" s="817"/>
      <c r="AY76" s="101"/>
      <c r="AZ76" s="101"/>
    </row>
    <row r="77" spans="2:52" ht="9" customHeight="1" x14ac:dyDescent="0.15">
      <c r="B77" s="797" t="s">
        <v>280</v>
      </c>
      <c r="C77" s="798"/>
      <c r="D77" s="798"/>
      <c r="E77" s="798"/>
      <c r="F77" s="798"/>
      <c r="G77" s="798"/>
      <c r="H77" s="798"/>
      <c r="I77" s="798"/>
      <c r="J77" s="799"/>
      <c r="K77" s="833"/>
      <c r="L77" s="834"/>
      <c r="M77" s="834"/>
      <c r="N77" s="834"/>
      <c r="O77" s="834"/>
      <c r="P77" s="834"/>
      <c r="Q77" s="834"/>
      <c r="R77" s="834"/>
      <c r="S77" s="833"/>
      <c r="T77" s="834"/>
      <c r="U77" s="834"/>
      <c r="V77" s="834"/>
      <c r="W77" s="834"/>
      <c r="X77" s="834"/>
      <c r="Y77" s="834"/>
      <c r="Z77" s="834"/>
      <c r="AA77" s="833"/>
      <c r="AB77" s="834"/>
      <c r="AC77" s="834"/>
      <c r="AD77" s="834"/>
      <c r="AE77" s="834"/>
      <c r="AF77" s="834"/>
      <c r="AG77" s="834"/>
      <c r="AH77" s="834"/>
      <c r="AI77" s="833"/>
      <c r="AJ77" s="834"/>
      <c r="AK77" s="834"/>
      <c r="AL77" s="834"/>
      <c r="AM77" s="834"/>
      <c r="AN77" s="834"/>
      <c r="AO77" s="834"/>
      <c r="AP77" s="834"/>
      <c r="AQ77" s="833"/>
      <c r="AR77" s="834"/>
      <c r="AS77" s="834"/>
      <c r="AT77" s="834"/>
      <c r="AU77" s="834"/>
      <c r="AV77" s="834"/>
      <c r="AW77" s="834"/>
      <c r="AX77" s="837"/>
      <c r="AY77" s="101"/>
      <c r="AZ77" s="101"/>
    </row>
    <row r="78" spans="2:52" ht="9" customHeight="1" x14ac:dyDescent="0.15">
      <c r="B78" s="800"/>
      <c r="C78" s="801"/>
      <c r="D78" s="801"/>
      <c r="E78" s="801"/>
      <c r="F78" s="801"/>
      <c r="G78" s="801"/>
      <c r="H78" s="801"/>
      <c r="I78" s="801"/>
      <c r="J78" s="802"/>
      <c r="K78" s="835"/>
      <c r="L78" s="836"/>
      <c r="M78" s="836"/>
      <c r="N78" s="836"/>
      <c r="O78" s="836"/>
      <c r="P78" s="836"/>
      <c r="Q78" s="836"/>
      <c r="R78" s="836"/>
      <c r="S78" s="835"/>
      <c r="T78" s="836"/>
      <c r="U78" s="836"/>
      <c r="V78" s="836"/>
      <c r="W78" s="836"/>
      <c r="X78" s="836"/>
      <c r="Y78" s="836"/>
      <c r="Z78" s="836"/>
      <c r="AA78" s="835"/>
      <c r="AB78" s="836"/>
      <c r="AC78" s="836"/>
      <c r="AD78" s="836"/>
      <c r="AE78" s="836"/>
      <c r="AF78" s="836"/>
      <c r="AG78" s="836"/>
      <c r="AH78" s="836"/>
      <c r="AI78" s="835"/>
      <c r="AJ78" s="836"/>
      <c r="AK78" s="836"/>
      <c r="AL78" s="836"/>
      <c r="AM78" s="836"/>
      <c r="AN78" s="836"/>
      <c r="AO78" s="836"/>
      <c r="AP78" s="836"/>
      <c r="AQ78" s="835"/>
      <c r="AR78" s="836"/>
      <c r="AS78" s="836"/>
      <c r="AT78" s="836"/>
      <c r="AU78" s="836"/>
      <c r="AV78" s="836"/>
      <c r="AW78" s="836"/>
      <c r="AX78" s="838"/>
      <c r="AY78" s="163"/>
      <c r="AZ78" s="101"/>
    </row>
    <row r="79" spans="2:52" ht="12" customHeight="1" x14ac:dyDescent="0.15">
      <c r="B79" s="824">
        <v>2024</v>
      </c>
      <c r="C79" s="825"/>
      <c r="D79" s="825"/>
      <c r="E79" s="825" t="s">
        <v>278</v>
      </c>
      <c r="F79" s="825"/>
      <c r="G79" s="825">
        <v>12</v>
      </c>
      <c r="H79" s="829"/>
      <c r="I79" s="825" t="s">
        <v>279</v>
      </c>
      <c r="J79" s="831"/>
      <c r="K79" s="812"/>
      <c r="L79" s="813"/>
      <c r="M79" s="813"/>
      <c r="N79" s="813"/>
      <c r="O79" s="813"/>
      <c r="P79" s="813"/>
      <c r="Q79" s="813"/>
      <c r="R79" s="814"/>
      <c r="S79" s="812"/>
      <c r="T79" s="813"/>
      <c r="U79" s="813"/>
      <c r="V79" s="813"/>
      <c r="W79" s="813"/>
      <c r="X79" s="813"/>
      <c r="Y79" s="813"/>
      <c r="Z79" s="814"/>
      <c r="AA79" s="812"/>
      <c r="AB79" s="813"/>
      <c r="AC79" s="813"/>
      <c r="AD79" s="813"/>
      <c r="AE79" s="813"/>
      <c r="AF79" s="813"/>
      <c r="AG79" s="813"/>
      <c r="AH79" s="814"/>
      <c r="AI79" s="812"/>
      <c r="AJ79" s="813"/>
      <c r="AK79" s="813"/>
      <c r="AL79" s="813"/>
      <c r="AM79" s="813"/>
      <c r="AN79" s="813"/>
      <c r="AO79" s="813"/>
      <c r="AP79" s="814"/>
      <c r="AQ79" s="812"/>
      <c r="AR79" s="813"/>
      <c r="AS79" s="813"/>
      <c r="AT79" s="813"/>
      <c r="AU79" s="813"/>
      <c r="AV79" s="813"/>
      <c r="AW79" s="813"/>
      <c r="AX79" s="814"/>
      <c r="AY79" s="163"/>
      <c r="AZ79" s="101"/>
    </row>
    <row r="80" spans="2:52" ht="11.25" customHeight="1" x14ac:dyDescent="0.15">
      <c r="B80" s="826"/>
      <c r="C80" s="827"/>
      <c r="D80" s="827"/>
      <c r="E80" s="828"/>
      <c r="F80" s="828"/>
      <c r="G80" s="830"/>
      <c r="H80" s="830"/>
      <c r="I80" s="828"/>
      <c r="J80" s="832"/>
      <c r="K80" s="815"/>
      <c r="L80" s="816"/>
      <c r="M80" s="816"/>
      <c r="N80" s="816"/>
      <c r="O80" s="816"/>
      <c r="P80" s="816"/>
      <c r="Q80" s="816"/>
      <c r="R80" s="817"/>
      <c r="S80" s="815"/>
      <c r="T80" s="816"/>
      <c r="U80" s="816"/>
      <c r="V80" s="816"/>
      <c r="W80" s="816"/>
      <c r="X80" s="816"/>
      <c r="Y80" s="816"/>
      <c r="Z80" s="817"/>
      <c r="AA80" s="815"/>
      <c r="AB80" s="816"/>
      <c r="AC80" s="816"/>
      <c r="AD80" s="816"/>
      <c r="AE80" s="816"/>
      <c r="AF80" s="816"/>
      <c r="AG80" s="816"/>
      <c r="AH80" s="817"/>
      <c r="AI80" s="815"/>
      <c r="AJ80" s="816"/>
      <c r="AK80" s="816"/>
      <c r="AL80" s="816"/>
      <c r="AM80" s="816"/>
      <c r="AN80" s="816"/>
      <c r="AO80" s="816"/>
      <c r="AP80" s="817"/>
      <c r="AQ80" s="815"/>
      <c r="AR80" s="816"/>
      <c r="AS80" s="816"/>
      <c r="AT80" s="816"/>
      <c r="AU80" s="816"/>
      <c r="AV80" s="816"/>
      <c r="AW80" s="816"/>
      <c r="AX80" s="817"/>
    </row>
    <row r="81" spans="2:50" ht="9" customHeight="1" x14ac:dyDescent="0.15">
      <c r="B81" s="797" t="s">
        <v>280</v>
      </c>
      <c r="C81" s="798"/>
      <c r="D81" s="798"/>
      <c r="E81" s="798"/>
      <c r="F81" s="798"/>
      <c r="G81" s="798"/>
      <c r="H81" s="798"/>
      <c r="I81" s="798"/>
      <c r="J81" s="799"/>
      <c r="K81" s="833"/>
      <c r="L81" s="834"/>
      <c r="M81" s="834"/>
      <c r="N81" s="834"/>
      <c r="O81" s="834"/>
      <c r="P81" s="834"/>
      <c r="Q81" s="834"/>
      <c r="R81" s="834"/>
      <c r="S81" s="833"/>
      <c r="T81" s="834"/>
      <c r="U81" s="834"/>
      <c r="V81" s="834"/>
      <c r="W81" s="834"/>
      <c r="X81" s="834"/>
      <c r="Y81" s="834"/>
      <c r="Z81" s="834"/>
      <c r="AA81" s="833"/>
      <c r="AB81" s="834"/>
      <c r="AC81" s="834"/>
      <c r="AD81" s="834"/>
      <c r="AE81" s="834"/>
      <c r="AF81" s="834"/>
      <c r="AG81" s="834"/>
      <c r="AH81" s="834"/>
      <c r="AI81" s="833"/>
      <c r="AJ81" s="834"/>
      <c r="AK81" s="834"/>
      <c r="AL81" s="834"/>
      <c r="AM81" s="834"/>
      <c r="AN81" s="834"/>
      <c r="AO81" s="834"/>
      <c r="AP81" s="834"/>
      <c r="AQ81" s="833"/>
      <c r="AR81" s="834"/>
      <c r="AS81" s="834"/>
      <c r="AT81" s="834"/>
      <c r="AU81" s="834"/>
      <c r="AV81" s="834"/>
      <c r="AW81" s="834"/>
      <c r="AX81" s="837"/>
    </row>
    <row r="82" spans="2:50" ht="9" customHeight="1" x14ac:dyDescent="0.15">
      <c r="B82" s="800"/>
      <c r="C82" s="801"/>
      <c r="D82" s="801"/>
      <c r="E82" s="801"/>
      <c r="F82" s="801"/>
      <c r="G82" s="801"/>
      <c r="H82" s="801"/>
      <c r="I82" s="801"/>
      <c r="J82" s="802"/>
      <c r="K82" s="835"/>
      <c r="L82" s="836"/>
      <c r="M82" s="836"/>
      <c r="N82" s="836"/>
      <c r="O82" s="836"/>
      <c r="P82" s="836"/>
      <c r="Q82" s="836"/>
      <c r="R82" s="836"/>
      <c r="S82" s="835"/>
      <c r="T82" s="836"/>
      <c r="U82" s="836"/>
      <c r="V82" s="836"/>
      <c r="W82" s="836"/>
      <c r="X82" s="836"/>
      <c r="Y82" s="836"/>
      <c r="Z82" s="836"/>
      <c r="AA82" s="835"/>
      <c r="AB82" s="836"/>
      <c r="AC82" s="836"/>
      <c r="AD82" s="836"/>
      <c r="AE82" s="836"/>
      <c r="AF82" s="836"/>
      <c r="AG82" s="836"/>
      <c r="AH82" s="836"/>
      <c r="AI82" s="835"/>
      <c r="AJ82" s="836"/>
      <c r="AK82" s="836"/>
      <c r="AL82" s="836"/>
      <c r="AM82" s="836"/>
      <c r="AN82" s="836"/>
      <c r="AO82" s="836"/>
      <c r="AP82" s="836"/>
      <c r="AQ82" s="835"/>
      <c r="AR82" s="836"/>
      <c r="AS82" s="836"/>
      <c r="AT82" s="836"/>
      <c r="AU82" s="836"/>
      <c r="AV82" s="836"/>
      <c r="AW82" s="836"/>
      <c r="AX82" s="838"/>
    </row>
    <row r="83" spans="2:50" ht="11.25" customHeight="1" x14ac:dyDescent="0.15">
      <c r="B83" s="824">
        <v>2025</v>
      </c>
      <c r="C83" s="825"/>
      <c r="D83" s="825"/>
      <c r="E83" s="825" t="s">
        <v>278</v>
      </c>
      <c r="F83" s="825"/>
      <c r="G83" s="825">
        <v>1</v>
      </c>
      <c r="H83" s="829"/>
      <c r="I83" s="825" t="s">
        <v>279</v>
      </c>
      <c r="J83" s="831"/>
      <c r="K83" s="812"/>
      <c r="L83" s="813"/>
      <c r="M83" s="813"/>
      <c r="N83" s="813"/>
      <c r="O83" s="813"/>
      <c r="P83" s="813"/>
      <c r="Q83" s="813"/>
      <c r="R83" s="814"/>
      <c r="S83" s="812"/>
      <c r="T83" s="813"/>
      <c r="U83" s="813"/>
      <c r="V83" s="813"/>
      <c r="W83" s="813"/>
      <c r="X83" s="813"/>
      <c r="Y83" s="813"/>
      <c r="Z83" s="814"/>
      <c r="AA83" s="812"/>
      <c r="AB83" s="813"/>
      <c r="AC83" s="813"/>
      <c r="AD83" s="813"/>
      <c r="AE83" s="813"/>
      <c r="AF83" s="813"/>
      <c r="AG83" s="813"/>
      <c r="AH83" s="814"/>
      <c r="AI83" s="812"/>
      <c r="AJ83" s="813"/>
      <c r="AK83" s="813"/>
      <c r="AL83" s="813"/>
      <c r="AM83" s="813"/>
      <c r="AN83" s="813"/>
      <c r="AO83" s="813"/>
      <c r="AP83" s="814"/>
      <c r="AQ83" s="812"/>
      <c r="AR83" s="813"/>
      <c r="AS83" s="813"/>
      <c r="AT83" s="813"/>
      <c r="AU83" s="813"/>
      <c r="AV83" s="813"/>
      <c r="AW83" s="813"/>
      <c r="AX83" s="814"/>
    </row>
    <row r="84" spans="2:50" ht="11.25" customHeight="1" x14ac:dyDescent="0.15">
      <c r="B84" s="826"/>
      <c r="C84" s="827"/>
      <c r="D84" s="827"/>
      <c r="E84" s="828"/>
      <c r="F84" s="828"/>
      <c r="G84" s="830"/>
      <c r="H84" s="830"/>
      <c r="I84" s="828"/>
      <c r="J84" s="832"/>
      <c r="K84" s="815"/>
      <c r="L84" s="816"/>
      <c r="M84" s="816"/>
      <c r="N84" s="816"/>
      <c r="O84" s="816"/>
      <c r="P84" s="816"/>
      <c r="Q84" s="816"/>
      <c r="R84" s="817"/>
      <c r="S84" s="815"/>
      <c r="T84" s="816"/>
      <c r="U84" s="816"/>
      <c r="V84" s="816"/>
      <c r="W84" s="816"/>
      <c r="X84" s="816"/>
      <c r="Y84" s="816"/>
      <c r="Z84" s="817"/>
      <c r="AA84" s="815"/>
      <c r="AB84" s="816"/>
      <c r="AC84" s="816"/>
      <c r="AD84" s="816"/>
      <c r="AE84" s="816"/>
      <c r="AF84" s="816"/>
      <c r="AG84" s="816"/>
      <c r="AH84" s="817"/>
      <c r="AI84" s="815"/>
      <c r="AJ84" s="816"/>
      <c r="AK84" s="816"/>
      <c r="AL84" s="816"/>
      <c r="AM84" s="816"/>
      <c r="AN84" s="816"/>
      <c r="AO84" s="816"/>
      <c r="AP84" s="817"/>
      <c r="AQ84" s="815"/>
      <c r="AR84" s="816"/>
      <c r="AS84" s="816"/>
      <c r="AT84" s="816"/>
      <c r="AU84" s="816"/>
      <c r="AV84" s="816"/>
      <c r="AW84" s="816"/>
      <c r="AX84" s="817"/>
    </row>
    <row r="85" spans="2:50" ht="9" customHeight="1" x14ac:dyDescent="0.15">
      <c r="B85" s="797" t="s">
        <v>280</v>
      </c>
      <c r="C85" s="798"/>
      <c r="D85" s="798"/>
      <c r="E85" s="798"/>
      <c r="F85" s="798"/>
      <c r="G85" s="798"/>
      <c r="H85" s="798"/>
      <c r="I85" s="798"/>
      <c r="J85" s="799"/>
      <c r="K85" s="818"/>
      <c r="L85" s="819"/>
      <c r="M85" s="819"/>
      <c r="N85" s="819"/>
      <c r="O85" s="819"/>
      <c r="P85" s="819"/>
      <c r="Q85" s="819"/>
      <c r="R85" s="819"/>
      <c r="S85" s="818"/>
      <c r="T85" s="819"/>
      <c r="U85" s="819"/>
      <c r="V85" s="819"/>
      <c r="W85" s="819"/>
      <c r="X85" s="819"/>
      <c r="Y85" s="819"/>
      <c r="Z85" s="819"/>
      <c r="AA85" s="818"/>
      <c r="AB85" s="819"/>
      <c r="AC85" s="819"/>
      <c r="AD85" s="819"/>
      <c r="AE85" s="819"/>
      <c r="AF85" s="819"/>
      <c r="AG85" s="819"/>
      <c r="AH85" s="819"/>
      <c r="AI85" s="818"/>
      <c r="AJ85" s="819"/>
      <c r="AK85" s="819"/>
      <c r="AL85" s="819"/>
      <c r="AM85" s="819"/>
      <c r="AN85" s="819"/>
      <c r="AO85" s="819"/>
      <c r="AP85" s="819"/>
      <c r="AQ85" s="818"/>
      <c r="AR85" s="819"/>
      <c r="AS85" s="819"/>
      <c r="AT85" s="819"/>
      <c r="AU85" s="819"/>
      <c r="AV85" s="819"/>
      <c r="AW85" s="819"/>
      <c r="AX85" s="822"/>
    </row>
    <row r="86" spans="2:50" ht="9" customHeight="1" x14ac:dyDescent="0.15">
      <c r="B86" s="800"/>
      <c r="C86" s="801"/>
      <c r="D86" s="801"/>
      <c r="E86" s="801"/>
      <c r="F86" s="801"/>
      <c r="G86" s="801"/>
      <c r="H86" s="801"/>
      <c r="I86" s="801"/>
      <c r="J86" s="802"/>
      <c r="K86" s="820"/>
      <c r="L86" s="821"/>
      <c r="M86" s="821"/>
      <c r="N86" s="821"/>
      <c r="O86" s="821"/>
      <c r="P86" s="821"/>
      <c r="Q86" s="821"/>
      <c r="R86" s="821"/>
      <c r="S86" s="820"/>
      <c r="T86" s="821"/>
      <c r="U86" s="821"/>
      <c r="V86" s="821"/>
      <c r="W86" s="821"/>
      <c r="X86" s="821"/>
      <c r="Y86" s="821"/>
      <c r="Z86" s="821"/>
      <c r="AA86" s="820"/>
      <c r="AB86" s="821"/>
      <c r="AC86" s="821"/>
      <c r="AD86" s="821"/>
      <c r="AE86" s="821"/>
      <c r="AF86" s="821"/>
      <c r="AG86" s="821"/>
      <c r="AH86" s="821"/>
      <c r="AI86" s="820"/>
      <c r="AJ86" s="821"/>
      <c r="AK86" s="821"/>
      <c r="AL86" s="821"/>
      <c r="AM86" s="821"/>
      <c r="AN86" s="821"/>
      <c r="AO86" s="821"/>
      <c r="AP86" s="821"/>
      <c r="AQ86" s="820"/>
      <c r="AR86" s="821"/>
      <c r="AS86" s="821"/>
      <c r="AT86" s="821"/>
      <c r="AU86" s="821"/>
      <c r="AV86" s="821"/>
      <c r="AW86" s="821"/>
      <c r="AX86" s="823"/>
    </row>
    <row r="87" spans="2:50" ht="11.25" customHeight="1" x14ac:dyDescent="0.15">
      <c r="B87" s="803" t="s">
        <v>281</v>
      </c>
      <c r="C87" s="804"/>
      <c r="D87" s="804"/>
      <c r="E87" s="804"/>
      <c r="F87" s="804"/>
      <c r="G87" s="804"/>
      <c r="H87" s="804"/>
      <c r="I87" s="804"/>
      <c r="J87" s="805"/>
      <c r="K87" s="809">
        <f>SUM(K39+K43+K47+K51+K55+K59+K63+K67+K71+K75+K79+K83)</f>
        <v>0</v>
      </c>
      <c r="L87" s="810"/>
      <c r="M87" s="810"/>
      <c r="N87" s="810"/>
      <c r="O87" s="810"/>
      <c r="P87" s="810"/>
      <c r="Q87" s="810"/>
      <c r="R87" s="810"/>
      <c r="S87" s="809">
        <f>SUM(S39+S43+S47+S51+S55+S59+S63+S67+S71+S75+S79+S83)</f>
        <v>0</v>
      </c>
      <c r="T87" s="810"/>
      <c r="U87" s="810"/>
      <c r="V87" s="810"/>
      <c r="W87" s="810"/>
      <c r="X87" s="810"/>
      <c r="Y87" s="810"/>
      <c r="Z87" s="810"/>
      <c r="AA87" s="809">
        <f>SUM(AA39+AA43+AA47+AA51+AA55+AA59+AA63+AA67+AA71+AA75+AA79+AA83)</f>
        <v>0</v>
      </c>
      <c r="AB87" s="810"/>
      <c r="AC87" s="810"/>
      <c r="AD87" s="810"/>
      <c r="AE87" s="810"/>
      <c r="AF87" s="810"/>
      <c r="AG87" s="810"/>
      <c r="AH87" s="810"/>
      <c r="AI87" s="809">
        <f>SUM(AI39+AI43+AI47+AI51+AI55+AI59+AI63+AI67+AI71+AI75+AI79+AI83)</f>
        <v>0</v>
      </c>
      <c r="AJ87" s="810"/>
      <c r="AK87" s="810"/>
      <c r="AL87" s="810"/>
      <c r="AM87" s="810"/>
      <c r="AN87" s="810"/>
      <c r="AO87" s="810"/>
      <c r="AP87" s="810"/>
      <c r="AQ87" s="809">
        <f>SUM(AQ39+AQ43+AQ47+AQ51+AQ55+AQ59+AQ63+AQ67+AQ71+AQ75+AQ79+AQ83)</f>
        <v>0</v>
      </c>
      <c r="AR87" s="810"/>
      <c r="AS87" s="810"/>
      <c r="AT87" s="810"/>
      <c r="AU87" s="810"/>
      <c r="AV87" s="810"/>
      <c r="AW87" s="810"/>
      <c r="AX87" s="811"/>
    </row>
    <row r="88" spans="2:50" ht="11.25" customHeight="1" x14ac:dyDescent="0.15">
      <c r="B88" s="806"/>
      <c r="C88" s="807"/>
      <c r="D88" s="807"/>
      <c r="E88" s="807"/>
      <c r="F88" s="807"/>
      <c r="G88" s="807"/>
      <c r="H88" s="807"/>
      <c r="I88" s="807"/>
      <c r="J88" s="808"/>
      <c r="K88" s="809"/>
      <c r="L88" s="810"/>
      <c r="M88" s="810"/>
      <c r="N88" s="810"/>
      <c r="O88" s="810"/>
      <c r="P88" s="810"/>
      <c r="Q88" s="810"/>
      <c r="R88" s="810"/>
      <c r="S88" s="809"/>
      <c r="T88" s="810"/>
      <c r="U88" s="810"/>
      <c r="V88" s="810"/>
      <c r="W88" s="810"/>
      <c r="X88" s="810"/>
      <c r="Y88" s="810"/>
      <c r="Z88" s="810"/>
      <c r="AA88" s="809"/>
      <c r="AB88" s="810"/>
      <c r="AC88" s="810"/>
      <c r="AD88" s="810"/>
      <c r="AE88" s="810"/>
      <c r="AF88" s="810"/>
      <c r="AG88" s="810"/>
      <c r="AH88" s="810"/>
      <c r="AI88" s="809"/>
      <c r="AJ88" s="810"/>
      <c r="AK88" s="810"/>
      <c r="AL88" s="810"/>
      <c r="AM88" s="810"/>
      <c r="AN88" s="810"/>
      <c r="AO88" s="810"/>
      <c r="AP88" s="810"/>
      <c r="AQ88" s="809"/>
      <c r="AR88" s="810"/>
      <c r="AS88" s="810"/>
      <c r="AT88" s="810"/>
      <c r="AU88" s="810"/>
      <c r="AV88" s="810"/>
      <c r="AW88" s="810"/>
      <c r="AX88" s="811"/>
    </row>
    <row r="89" spans="2:50" ht="9" customHeight="1" x14ac:dyDescent="0.15">
      <c r="B89" s="797" t="s">
        <v>280</v>
      </c>
      <c r="C89" s="798"/>
      <c r="D89" s="798"/>
      <c r="E89" s="798"/>
      <c r="F89" s="798"/>
      <c r="G89" s="798"/>
      <c r="H89" s="798"/>
      <c r="I89" s="798"/>
      <c r="J89" s="799"/>
      <c r="K89" s="797"/>
      <c r="L89" s="798"/>
      <c r="M89" s="798"/>
      <c r="N89" s="798"/>
      <c r="O89" s="798"/>
      <c r="P89" s="798"/>
      <c r="Q89" s="798"/>
      <c r="R89" s="798"/>
      <c r="S89" s="797"/>
      <c r="T89" s="798"/>
      <c r="U89" s="798"/>
      <c r="V89" s="798"/>
      <c r="W89" s="798"/>
      <c r="X89" s="798"/>
      <c r="Y89" s="798"/>
      <c r="Z89" s="798"/>
      <c r="AA89" s="797"/>
      <c r="AB89" s="798"/>
      <c r="AC89" s="798"/>
      <c r="AD89" s="798"/>
      <c r="AE89" s="798"/>
      <c r="AF89" s="798"/>
      <c r="AG89" s="798"/>
      <c r="AH89" s="798"/>
      <c r="AI89" s="797"/>
      <c r="AJ89" s="798"/>
      <c r="AK89" s="798"/>
      <c r="AL89" s="798"/>
      <c r="AM89" s="798"/>
      <c r="AN89" s="798"/>
      <c r="AO89" s="798"/>
      <c r="AP89" s="798"/>
      <c r="AQ89" s="797"/>
      <c r="AR89" s="798"/>
      <c r="AS89" s="798"/>
      <c r="AT89" s="798"/>
      <c r="AU89" s="798"/>
      <c r="AV89" s="798"/>
      <c r="AW89" s="798"/>
      <c r="AX89" s="799"/>
    </row>
    <row r="90" spans="2:50" ht="9" customHeight="1" x14ac:dyDescent="0.15">
      <c r="B90" s="800"/>
      <c r="C90" s="801"/>
      <c r="D90" s="801"/>
      <c r="E90" s="801"/>
      <c r="F90" s="801"/>
      <c r="G90" s="801"/>
      <c r="H90" s="801"/>
      <c r="I90" s="801"/>
      <c r="J90" s="802"/>
      <c r="K90" s="800"/>
      <c r="L90" s="801"/>
      <c r="M90" s="801"/>
      <c r="N90" s="801"/>
      <c r="O90" s="801"/>
      <c r="P90" s="801"/>
      <c r="Q90" s="801"/>
      <c r="R90" s="801"/>
      <c r="S90" s="800"/>
      <c r="T90" s="801"/>
      <c r="U90" s="801"/>
      <c r="V90" s="801"/>
      <c r="W90" s="801"/>
      <c r="X90" s="801"/>
      <c r="Y90" s="801"/>
      <c r="Z90" s="801"/>
      <c r="AA90" s="800"/>
      <c r="AB90" s="801"/>
      <c r="AC90" s="801"/>
      <c r="AD90" s="801"/>
      <c r="AE90" s="801"/>
      <c r="AF90" s="801"/>
      <c r="AG90" s="801"/>
      <c r="AH90" s="801"/>
      <c r="AI90" s="800"/>
      <c r="AJ90" s="801"/>
      <c r="AK90" s="801"/>
      <c r="AL90" s="801"/>
      <c r="AM90" s="801"/>
      <c r="AN90" s="801"/>
      <c r="AO90" s="801"/>
      <c r="AP90" s="801"/>
      <c r="AQ90" s="800"/>
      <c r="AR90" s="801"/>
      <c r="AS90" s="801"/>
      <c r="AT90" s="801"/>
      <c r="AU90" s="801"/>
      <c r="AV90" s="801"/>
      <c r="AW90" s="801"/>
      <c r="AX90" s="802"/>
    </row>
    <row r="91" spans="2:50" ht="9" customHeight="1" x14ac:dyDescent="0.15">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row>
    <row r="92" spans="2:50" ht="9" customHeight="1" x14ac:dyDescent="0.15">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755" t="s">
        <v>282</v>
      </c>
      <c r="AJ92" s="756"/>
      <c r="AK92" s="756"/>
      <c r="AL92" s="756"/>
      <c r="AM92" s="756"/>
      <c r="AN92" s="756"/>
      <c r="AO92" s="756"/>
      <c r="AP92" s="757"/>
      <c r="AQ92" s="764">
        <f>SUM(K87,S87,AA87,AI87,AQ87)</f>
        <v>0</v>
      </c>
      <c r="AR92" s="765"/>
      <c r="AS92" s="765"/>
      <c r="AT92" s="765"/>
      <c r="AU92" s="765"/>
      <c r="AV92" s="765"/>
      <c r="AW92" s="765"/>
      <c r="AX92" s="766"/>
    </row>
    <row r="93" spans="2:50" ht="9" customHeight="1" x14ac:dyDescent="0.15">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758"/>
      <c r="AJ93" s="759"/>
      <c r="AK93" s="759"/>
      <c r="AL93" s="759"/>
      <c r="AM93" s="759"/>
      <c r="AN93" s="759"/>
      <c r="AO93" s="759"/>
      <c r="AP93" s="760"/>
      <c r="AQ93" s="767"/>
      <c r="AR93" s="768"/>
      <c r="AS93" s="768"/>
      <c r="AT93" s="768"/>
      <c r="AU93" s="768"/>
      <c r="AV93" s="768"/>
      <c r="AW93" s="768"/>
      <c r="AX93" s="769"/>
    </row>
    <row r="94" spans="2:50" ht="9" customHeight="1" x14ac:dyDescent="0.15">
      <c r="AI94" s="761"/>
      <c r="AJ94" s="762"/>
      <c r="AK94" s="762"/>
      <c r="AL94" s="762"/>
      <c r="AM94" s="762"/>
      <c r="AN94" s="762"/>
      <c r="AO94" s="762"/>
      <c r="AP94" s="763"/>
      <c r="AQ94" s="770"/>
      <c r="AR94" s="771"/>
      <c r="AS94" s="771"/>
      <c r="AT94" s="771"/>
      <c r="AU94" s="771"/>
      <c r="AV94" s="771"/>
      <c r="AW94" s="771"/>
      <c r="AX94" s="772"/>
    </row>
    <row r="95" spans="2:50" ht="9" customHeight="1" x14ac:dyDescent="0.15">
      <c r="K95" s="158"/>
      <c r="L95" s="158"/>
      <c r="M95" s="158"/>
      <c r="N95" s="158"/>
      <c r="O95" s="158"/>
      <c r="P95" s="158"/>
      <c r="Q95" s="158"/>
      <c r="R95" s="158"/>
      <c r="S95" s="106"/>
      <c r="T95" s="106"/>
      <c r="U95" s="106"/>
      <c r="V95" s="106"/>
      <c r="W95" s="106"/>
      <c r="X95" s="106"/>
      <c r="Y95" s="106"/>
      <c r="Z95" s="106"/>
      <c r="AC95" s="107"/>
      <c r="AD95" s="107"/>
      <c r="AE95" s="107"/>
      <c r="AF95" s="107"/>
      <c r="AI95" s="773" t="s">
        <v>312</v>
      </c>
      <c r="AJ95" s="756"/>
      <c r="AK95" s="756"/>
      <c r="AL95" s="756"/>
      <c r="AM95" s="756"/>
      <c r="AN95" s="756"/>
      <c r="AO95" s="756"/>
      <c r="AP95" s="757"/>
      <c r="AQ95" s="778">
        <f>IF(ROUNDDOWN(AQ92,-4)/10000&gt;71,71,ROUNDDOWN(AQ92,-4)/10000)</f>
        <v>0</v>
      </c>
      <c r="AR95" s="779"/>
      <c r="AS95" s="779"/>
      <c r="AT95" s="779"/>
      <c r="AU95" s="779"/>
      <c r="AV95" s="779"/>
      <c r="AW95" s="779"/>
      <c r="AX95" s="780"/>
    </row>
    <row r="96" spans="2:50" ht="9" customHeight="1" x14ac:dyDescent="0.15">
      <c r="K96" s="158"/>
      <c r="L96" s="158"/>
      <c r="M96" s="158"/>
      <c r="N96" s="158"/>
      <c r="O96" s="158"/>
      <c r="P96" s="158"/>
      <c r="Q96" s="158"/>
      <c r="R96" s="158"/>
      <c r="S96" s="106"/>
      <c r="T96" s="106"/>
      <c r="U96" s="106"/>
      <c r="V96" s="106"/>
      <c r="W96" s="106"/>
      <c r="X96" s="106"/>
      <c r="Y96" s="106"/>
      <c r="Z96" s="106"/>
      <c r="AC96" s="107"/>
      <c r="AD96" s="107"/>
      <c r="AE96" s="107"/>
      <c r="AF96" s="107"/>
      <c r="AI96" s="774"/>
      <c r="AJ96" s="759"/>
      <c r="AK96" s="759"/>
      <c r="AL96" s="759"/>
      <c r="AM96" s="759"/>
      <c r="AN96" s="759"/>
      <c r="AO96" s="759"/>
      <c r="AP96" s="760"/>
      <c r="AQ96" s="781"/>
      <c r="AR96" s="782"/>
      <c r="AS96" s="782"/>
      <c r="AT96" s="782"/>
      <c r="AU96" s="782"/>
      <c r="AV96" s="782"/>
      <c r="AW96" s="782"/>
      <c r="AX96" s="783"/>
    </row>
    <row r="97" spans="11:50" ht="9" customHeight="1" x14ac:dyDescent="0.15">
      <c r="K97" s="158"/>
      <c r="L97" s="158"/>
      <c r="M97" s="158"/>
      <c r="N97" s="158"/>
      <c r="O97" s="158"/>
      <c r="P97" s="158"/>
      <c r="Q97" s="158"/>
      <c r="R97" s="158"/>
      <c r="S97" s="106"/>
      <c r="T97" s="106"/>
      <c r="U97" s="106"/>
      <c r="V97" s="106"/>
      <c r="W97" s="106"/>
      <c r="X97" s="106"/>
      <c r="Y97" s="106"/>
      <c r="Z97" s="106"/>
      <c r="AC97" s="107"/>
      <c r="AD97" s="107"/>
      <c r="AE97" s="107"/>
      <c r="AF97" s="107"/>
      <c r="AI97" s="775"/>
      <c r="AJ97" s="776"/>
      <c r="AK97" s="776"/>
      <c r="AL97" s="776"/>
      <c r="AM97" s="776"/>
      <c r="AN97" s="776"/>
      <c r="AO97" s="776"/>
      <c r="AP97" s="777"/>
      <c r="AQ97" s="784"/>
      <c r="AR97" s="785"/>
      <c r="AS97" s="785"/>
      <c r="AT97" s="785"/>
      <c r="AU97" s="785"/>
      <c r="AV97" s="785"/>
      <c r="AW97" s="785"/>
      <c r="AX97" s="786"/>
    </row>
    <row r="98" spans="11:50" ht="9" customHeight="1" x14ac:dyDescent="0.15">
      <c r="AI98" s="787" t="s">
        <v>280</v>
      </c>
      <c r="AJ98" s="788"/>
      <c r="AK98" s="788"/>
      <c r="AL98" s="788"/>
      <c r="AM98" s="788"/>
      <c r="AN98" s="788"/>
      <c r="AO98" s="788"/>
      <c r="AP98" s="788"/>
      <c r="AQ98" s="791"/>
      <c r="AR98" s="792"/>
      <c r="AS98" s="792"/>
      <c r="AT98" s="792"/>
      <c r="AU98" s="792"/>
      <c r="AV98" s="792"/>
      <c r="AW98" s="792"/>
      <c r="AX98" s="793"/>
    </row>
    <row r="99" spans="11:50" ht="9" customHeight="1" x14ac:dyDescent="0.15">
      <c r="AI99" s="787"/>
      <c r="AJ99" s="788"/>
      <c r="AK99" s="788"/>
      <c r="AL99" s="788"/>
      <c r="AM99" s="788"/>
      <c r="AN99" s="788"/>
      <c r="AO99" s="788"/>
      <c r="AP99" s="788"/>
      <c r="AQ99" s="791"/>
      <c r="AR99" s="792"/>
      <c r="AS99" s="792"/>
      <c r="AT99" s="792"/>
      <c r="AU99" s="792"/>
      <c r="AV99" s="792"/>
      <c r="AW99" s="792"/>
      <c r="AX99" s="793"/>
    </row>
    <row r="100" spans="11:50" ht="9" customHeight="1" x14ac:dyDescent="0.15">
      <c r="AI100" s="789"/>
      <c r="AJ100" s="790"/>
      <c r="AK100" s="790"/>
      <c r="AL100" s="790"/>
      <c r="AM100" s="790"/>
      <c r="AN100" s="790"/>
      <c r="AO100" s="790"/>
      <c r="AP100" s="790"/>
      <c r="AQ100" s="794"/>
      <c r="AR100" s="795"/>
      <c r="AS100" s="795"/>
      <c r="AT100" s="795"/>
      <c r="AU100" s="795"/>
      <c r="AV100" s="795"/>
      <c r="AW100" s="795"/>
      <c r="AX100" s="796"/>
    </row>
  </sheetData>
  <sheetProtection algorithmName="SHA-512" hashValue="1L/bnPy9q7HL+nR5UmCUHt3aVDRt9v9B8x4Pz7Sgzykc1+QUwKn+I3GfYfq+/ndIS1tW1OrY112HFk4hKXIxEw==" saltValue="FL3SONQppNDkysv47ycnSA==" spinCount="100000" sheet="1" objects="1" scenarios="1"/>
  <mergeCells count="226">
    <mergeCell ref="B1:E2"/>
    <mergeCell ref="I5:T5"/>
    <mergeCell ref="B6:E9"/>
    <mergeCell ref="F6:V9"/>
    <mergeCell ref="W6:Z9"/>
    <mergeCell ref="AA6:AP9"/>
    <mergeCell ref="AM3:AS4"/>
    <mergeCell ref="AT3:AX4"/>
    <mergeCell ref="AP1:AX2"/>
    <mergeCell ref="B11:AX14"/>
    <mergeCell ref="B26:M28"/>
    <mergeCell ref="N26:U28"/>
    <mergeCell ref="V26:AX28"/>
    <mergeCell ref="B15:AX16"/>
    <mergeCell ref="B19:AX20"/>
    <mergeCell ref="B21:AX22"/>
    <mergeCell ref="B23:AX25"/>
    <mergeCell ref="B17:AX18"/>
    <mergeCell ref="N29:U31"/>
    <mergeCell ref="V29:AX31"/>
    <mergeCell ref="N32:U34"/>
    <mergeCell ref="V32:AX34"/>
    <mergeCell ref="B36:J38"/>
    <mergeCell ref="K36:R38"/>
    <mergeCell ref="S36:Z38"/>
    <mergeCell ref="AA36:AH38"/>
    <mergeCell ref="AI36:AP38"/>
    <mergeCell ref="AQ36:AX38"/>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I92:AP94"/>
    <mergeCell ref="AQ92:AX94"/>
    <mergeCell ref="AI95:AP97"/>
    <mergeCell ref="AQ95:AX97"/>
    <mergeCell ref="AI98:AP100"/>
    <mergeCell ref="AQ98:AX100"/>
    <mergeCell ref="B89:J90"/>
    <mergeCell ref="K89:R90"/>
    <mergeCell ref="S89:Z90"/>
    <mergeCell ref="AA89:AH90"/>
    <mergeCell ref="AI89:AP90"/>
    <mergeCell ref="AQ89:AX90"/>
  </mergeCells>
  <phoneticPr fontId="1"/>
  <conditionalFormatting sqref="K39 S39 AA39 AQ39 K43 K47 S43 S47 AA43 AA47 AI43 AI47 AQ43 AQ47 AQ51 AQ55 AI39 AQ59 AQ63 AQ67 AQ71 AQ75 AQ79 AQ83 K51 S51 AA51 AI51 K63 S63 AA63 AI63 K55 S55 AA55 AI55 K67 S67 AA67 AI67 K59 S59 AA59 AI59 K71 S71 AA71 AI71 K75 S75 AA75 AI75 K79 S79 AA79 AI79 K83 S83 AA83 AI83">
    <cfRule type="containsBlanks" dxfId="125" priority="4">
      <formula>LEN(TRIM(K39))=0</formula>
    </cfRule>
  </conditionalFormatting>
  <conditionalFormatting sqref="V26:AX34">
    <cfRule type="containsBlanks" dxfId="124" priority="3">
      <formula>LEN(TRIM(V26))=0</formula>
    </cfRule>
  </conditionalFormatting>
  <conditionalFormatting sqref="F6:V9">
    <cfRule type="containsText" dxfId="123" priority="2" operator="containsText" text="自動表示">
      <formula>NOT(ISERROR(SEARCH("自動表示",F6)))</formula>
    </cfRule>
  </conditionalFormatting>
  <conditionalFormatting sqref="AA6:AP9">
    <cfRule type="containsText" dxfId="122"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1 AQ39 K43 K47 K79 K63 K55 K51 S51 S55 K59 K39 S39 AA39 K75 S75 AA75 AI75 AQ79 S43 S47 S79 S63 S59 K67 AA51 AA55 AA59 S71 AA43 AA47 AA79 AA63 AA71 S67 AI51 AI55 AI59 AI71 AI43 AI47 AQ83 AI63 AI39 AA67 AQ63 AQ67 AQ71 AQ75 AQ43 AQ47 AQ51 AQ55 AI67 AQ59 AI79 K83 S83 AA83 AI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pageSetUpPr fitToPage="1"/>
  </sheetPr>
  <dimension ref="B1:CA102"/>
  <sheetViews>
    <sheetView showGridLines="0" view="pageBreakPreview" zoomScaleNormal="130" zoomScaleSheetLayoutView="100" workbookViewId="0">
      <selection activeCell="B1" sqref="B1:E2"/>
    </sheetView>
  </sheetViews>
  <sheetFormatPr defaultColWidth="1.875" defaultRowHeight="11.25" customHeight="1" x14ac:dyDescent="0.15"/>
  <cols>
    <col min="1" max="12" width="1.875" style="155" customWidth="1"/>
    <col min="13" max="13" width="2.25" style="155" customWidth="1"/>
    <col min="14" max="16384" width="1.875" style="155"/>
  </cols>
  <sheetData>
    <row r="1" spans="2:51" ht="11.25" customHeight="1" x14ac:dyDescent="0.15">
      <c r="B1" s="863" t="s">
        <v>210</v>
      </c>
      <c r="C1" s="864"/>
      <c r="D1" s="865"/>
      <c r="E1" s="865"/>
      <c r="F1" s="1000" t="s">
        <v>315</v>
      </c>
      <c r="G1" s="1001"/>
      <c r="H1" s="1002"/>
      <c r="I1" s="1002"/>
      <c r="AN1" s="98"/>
      <c r="AO1" s="99"/>
      <c r="AP1" s="99"/>
      <c r="AQ1" s="894" t="s">
        <v>319</v>
      </c>
      <c r="AR1" s="895"/>
      <c r="AS1" s="895"/>
      <c r="AT1" s="895"/>
      <c r="AU1" s="895"/>
      <c r="AV1" s="895"/>
      <c r="AW1" s="895"/>
      <c r="AX1" s="895"/>
      <c r="AY1" s="895"/>
    </row>
    <row r="2" spans="2:51" ht="11.25" customHeight="1" thickBot="1" x14ac:dyDescent="0.2">
      <c r="B2" s="865"/>
      <c r="C2" s="865"/>
      <c r="D2" s="865"/>
      <c r="E2" s="865"/>
      <c r="F2" s="1002"/>
      <c r="G2" s="1002"/>
      <c r="H2" s="1002"/>
      <c r="I2" s="1002"/>
      <c r="AN2" s="100"/>
      <c r="AO2" s="100"/>
      <c r="AP2" s="100"/>
      <c r="AQ2" s="392"/>
      <c r="AR2" s="392"/>
      <c r="AS2" s="392"/>
      <c r="AT2" s="392"/>
      <c r="AU2" s="392"/>
      <c r="AV2" s="392"/>
      <c r="AW2" s="392"/>
      <c r="AX2" s="392"/>
      <c r="AY2" s="392"/>
    </row>
    <row r="3" spans="2:51" ht="11.25" customHeight="1" x14ac:dyDescent="0.15">
      <c r="AN3" s="885" t="s">
        <v>188</v>
      </c>
      <c r="AO3" s="886"/>
      <c r="AP3" s="886"/>
      <c r="AQ3" s="887"/>
      <c r="AR3" s="887"/>
      <c r="AS3" s="887"/>
      <c r="AT3" s="888"/>
      <c r="AU3" s="887"/>
      <c r="AV3" s="887"/>
      <c r="AW3" s="887"/>
      <c r="AX3" s="887"/>
      <c r="AY3" s="892"/>
    </row>
    <row r="4" spans="2:51" ht="11.25" customHeight="1" thickBot="1" x14ac:dyDescent="0.2">
      <c r="AN4" s="889"/>
      <c r="AO4" s="890"/>
      <c r="AP4" s="890"/>
      <c r="AQ4" s="890"/>
      <c r="AR4" s="890"/>
      <c r="AS4" s="890"/>
      <c r="AT4" s="891"/>
      <c r="AU4" s="890"/>
      <c r="AV4" s="890"/>
      <c r="AW4" s="890"/>
      <c r="AX4" s="890"/>
      <c r="AY4" s="893"/>
    </row>
    <row r="6" spans="2:51" ht="9" customHeight="1" x14ac:dyDescent="0.15">
      <c r="B6" s="867" t="str">
        <f>様式１候補者登録願!A7</f>
        <v>記入不要</v>
      </c>
      <c r="C6" s="868"/>
      <c r="D6" s="868"/>
      <c r="E6" s="869"/>
      <c r="F6" s="876" t="str">
        <f>IF(B6="記入不要","－",IF(様式１候補者登録願!E8=0,"自動表示",様式１候補者登録願!E8))</f>
        <v>－</v>
      </c>
      <c r="G6" s="877"/>
      <c r="H6" s="877"/>
      <c r="I6" s="877"/>
      <c r="J6" s="877"/>
      <c r="K6" s="877"/>
      <c r="L6" s="877"/>
      <c r="M6" s="877"/>
      <c r="N6" s="877"/>
      <c r="O6" s="877"/>
      <c r="P6" s="877"/>
      <c r="Q6" s="877"/>
      <c r="R6" s="877"/>
      <c r="S6" s="877"/>
      <c r="T6" s="877"/>
      <c r="U6" s="877"/>
      <c r="V6" s="878"/>
      <c r="W6" s="867" t="s">
        <v>266</v>
      </c>
      <c r="X6" s="868"/>
      <c r="Y6" s="868"/>
      <c r="Z6" s="869"/>
      <c r="AA6" s="877" t="str">
        <f>IF(様式１候補者登録願!E11&amp;"　"&amp;様式１候補者登録願!K11="　","自動表示",様式１候補者登録願!E11&amp;"　"&amp;様式１候補者登録願!K11)</f>
        <v>自動表示</v>
      </c>
      <c r="AB6" s="877"/>
      <c r="AC6" s="877"/>
      <c r="AD6" s="877"/>
      <c r="AE6" s="877"/>
      <c r="AF6" s="877"/>
      <c r="AG6" s="877"/>
      <c r="AH6" s="877"/>
      <c r="AI6" s="877"/>
      <c r="AJ6" s="877"/>
      <c r="AK6" s="877"/>
      <c r="AL6" s="877"/>
      <c r="AM6" s="877"/>
      <c r="AN6" s="877"/>
      <c r="AO6" s="877"/>
      <c r="AP6" s="877"/>
      <c r="AQ6" s="878"/>
    </row>
    <row r="7" spans="2:51" ht="9" customHeight="1" x14ac:dyDescent="0.15">
      <c r="B7" s="870"/>
      <c r="C7" s="871"/>
      <c r="D7" s="871"/>
      <c r="E7" s="872"/>
      <c r="F7" s="879"/>
      <c r="G7" s="880"/>
      <c r="H7" s="880"/>
      <c r="I7" s="880"/>
      <c r="J7" s="880"/>
      <c r="K7" s="880"/>
      <c r="L7" s="880"/>
      <c r="M7" s="880"/>
      <c r="N7" s="880"/>
      <c r="O7" s="880"/>
      <c r="P7" s="880"/>
      <c r="Q7" s="880"/>
      <c r="R7" s="880"/>
      <c r="S7" s="880"/>
      <c r="T7" s="880"/>
      <c r="U7" s="880"/>
      <c r="V7" s="881"/>
      <c r="W7" s="870"/>
      <c r="X7" s="999"/>
      <c r="Y7" s="999"/>
      <c r="Z7" s="872"/>
      <c r="AA7" s="880"/>
      <c r="AB7" s="880"/>
      <c r="AC7" s="880"/>
      <c r="AD7" s="880"/>
      <c r="AE7" s="880"/>
      <c r="AF7" s="880"/>
      <c r="AG7" s="880"/>
      <c r="AH7" s="880"/>
      <c r="AI7" s="880"/>
      <c r="AJ7" s="880"/>
      <c r="AK7" s="880"/>
      <c r="AL7" s="880"/>
      <c r="AM7" s="880"/>
      <c r="AN7" s="880"/>
      <c r="AO7" s="880"/>
      <c r="AP7" s="880"/>
      <c r="AQ7" s="881"/>
    </row>
    <row r="8" spans="2:51" ht="9" customHeight="1" x14ac:dyDescent="0.15">
      <c r="B8" s="870"/>
      <c r="C8" s="871"/>
      <c r="D8" s="871"/>
      <c r="E8" s="872"/>
      <c r="F8" s="879"/>
      <c r="G8" s="880"/>
      <c r="H8" s="880"/>
      <c r="I8" s="880"/>
      <c r="J8" s="880"/>
      <c r="K8" s="880"/>
      <c r="L8" s="880"/>
      <c r="M8" s="880"/>
      <c r="N8" s="880"/>
      <c r="O8" s="880"/>
      <c r="P8" s="880"/>
      <c r="Q8" s="880"/>
      <c r="R8" s="880"/>
      <c r="S8" s="880"/>
      <c r="T8" s="880"/>
      <c r="U8" s="880"/>
      <c r="V8" s="881"/>
      <c r="W8" s="870"/>
      <c r="X8" s="999"/>
      <c r="Y8" s="999"/>
      <c r="Z8" s="872"/>
      <c r="AA8" s="880"/>
      <c r="AB8" s="880"/>
      <c r="AC8" s="880"/>
      <c r="AD8" s="880"/>
      <c r="AE8" s="880"/>
      <c r="AF8" s="880"/>
      <c r="AG8" s="880"/>
      <c r="AH8" s="880"/>
      <c r="AI8" s="880"/>
      <c r="AJ8" s="880"/>
      <c r="AK8" s="880"/>
      <c r="AL8" s="880"/>
      <c r="AM8" s="880"/>
      <c r="AN8" s="880"/>
      <c r="AO8" s="880"/>
      <c r="AP8" s="880"/>
      <c r="AQ8" s="881"/>
    </row>
    <row r="9" spans="2:51" ht="9" customHeight="1" x14ac:dyDescent="0.15">
      <c r="B9" s="873"/>
      <c r="C9" s="874"/>
      <c r="D9" s="874"/>
      <c r="E9" s="875"/>
      <c r="F9" s="882"/>
      <c r="G9" s="883"/>
      <c r="H9" s="883"/>
      <c r="I9" s="883"/>
      <c r="J9" s="883"/>
      <c r="K9" s="883"/>
      <c r="L9" s="883"/>
      <c r="M9" s="883"/>
      <c r="N9" s="883"/>
      <c r="O9" s="883"/>
      <c r="P9" s="883"/>
      <c r="Q9" s="883"/>
      <c r="R9" s="883"/>
      <c r="S9" s="883"/>
      <c r="T9" s="883"/>
      <c r="U9" s="883"/>
      <c r="V9" s="884"/>
      <c r="W9" s="873"/>
      <c r="X9" s="874"/>
      <c r="Y9" s="874"/>
      <c r="Z9" s="875"/>
      <c r="AA9" s="883"/>
      <c r="AB9" s="883"/>
      <c r="AC9" s="883"/>
      <c r="AD9" s="883"/>
      <c r="AE9" s="883"/>
      <c r="AF9" s="883"/>
      <c r="AG9" s="883"/>
      <c r="AH9" s="883"/>
      <c r="AI9" s="883"/>
      <c r="AJ9" s="883"/>
      <c r="AK9" s="883"/>
      <c r="AL9" s="883"/>
      <c r="AM9" s="883"/>
      <c r="AN9" s="883"/>
      <c r="AO9" s="883"/>
      <c r="AP9" s="883"/>
      <c r="AQ9" s="884"/>
    </row>
    <row r="10" spans="2:51" ht="9" customHeight="1" x14ac:dyDescent="0.15">
      <c r="B10" s="163"/>
      <c r="C10" s="163"/>
      <c r="D10" s="163"/>
      <c r="E10" s="163"/>
      <c r="F10" s="158"/>
      <c r="G10" s="158"/>
      <c r="H10" s="158"/>
      <c r="I10" s="158"/>
      <c r="J10" s="158"/>
      <c r="K10" s="158"/>
      <c r="L10" s="158"/>
      <c r="M10" s="158"/>
      <c r="N10" s="158"/>
      <c r="O10" s="158"/>
      <c r="P10" s="158"/>
      <c r="Q10" s="158"/>
      <c r="R10" s="158"/>
      <c r="S10" s="158"/>
      <c r="T10" s="158"/>
      <c r="U10" s="158"/>
      <c r="V10" s="158"/>
      <c r="W10" s="163"/>
      <c r="X10" s="163"/>
      <c r="Y10" s="163"/>
      <c r="Z10" s="163"/>
      <c r="AA10" s="158"/>
      <c r="AB10" s="158"/>
      <c r="AC10" s="158"/>
      <c r="AD10" s="158"/>
      <c r="AE10" s="158"/>
      <c r="AF10" s="158"/>
      <c r="AG10" s="158"/>
      <c r="AH10" s="158"/>
      <c r="AI10" s="158"/>
      <c r="AJ10" s="158"/>
      <c r="AK10" s="158"/>
      <c r="AL10" s="158"/>
      <c r="AM10" s="158"/>
      <c r="AN10" s="158"/>
      <c r="AO10" s="158"/>
      <c r="AP10" s="158"/>
      <c r="AQ10" s="158"/>
    </row>
    <row r="11" spans="2:51" ht="9" customHeight="1" x14ac:dyDescent="0.15">
      <c r="B11" s="157"/>
      <c r="C11" s="1003" t="s">
        <v>389</v>
      </c>
      <c r="D11" s="1004"/>
      <c r="E11" s="1004"/>
      <c r="F11" s="1004"/>
      <c r="G11" s="1004"/>
      <c r="H11" s="1004"/>
      <c r="I11" s="1004"/>
      <c r="J11" s="1004"/>
      <c r="K11" s="1004"/>
      <c r="L11" s="1004"/>
      <c r="M11" s="1004"/>
      <c r="N11" s="1004"/>
      <c r="O11" s="1004"/>
      <c r="P11" s="1004"/>
      <c r="Q11" s="1004"/>
      <c r="R11" s="1004"/>
      <c r="S11" s="1004"/>
      <c r="T11" s="1004"/>
      <c r="U11" s="1004"/>
      <c r="V11" s="1004"/>
      <c r="W11" s="1004"/>
      <c r="X11" s="1004"/>
      <c r="Y11" s="1004"/>
      <c r="Z11" s="1004"/>
      <c r="AA11" s="1004"/>
      <c r="AB11" s="1004"/>
      <c r="AC11" s="1004"/>
      <c r="AD11" s="1004"/>
      <c r="AE11" s="1004"/>
      <c r="AF11" s="1004"/>
      <c r="AG11" s="1004"/>
      <c r="AH11" s="1004"/>
      <c r="AI11" s="1004"/>
      <c r="AJ11" s="1004"/>
      <c r="AK11" s="1004"/>
      <c r="AL11" s="1004"/>
      <c r="AM11" s="1004"/>
      <c r="AN11" s="1004"/>
      <c r="AO11" s="1004"/>
      <c r="AP11" s="1004"/>
      <c r="AQ11" s="1004"/>
      <c r="AR11" s="1004"/>
      <c r="AS11" s="1004"/>
      <c r="AT11" s="1004"/>
      <c r="AU11" s="1004"/>
      <c r="AV11" s="1004"/>
      <c r="AW11" s="1004"/>
    </row>
    <row r="12" spans="2:51" ht="9" customHeight="1" x14ac:dyDescent="0.15">
      <c r="B12" s="157"/>
      <c r="C12" s="1004"/>
      <c r="D12" s="1004"/>
      <c r="E12" s="1004"/>
      <c r="F12" s="1004"/>
      <c r="G12" s="1004"/>
      <c r="H12" s="1004"/>
      <c r="I12" s="1004"/>
      <c r="J12" s="1004"/>
      <c r="K12" s="1004"/>
      <c r="L12" s="1004"/>
      <c r="M12" s="1004"/>
      <c r="N12" s="1004"/>
      <c r="O12" s="1004"/>
      <c r="P12" s="1004"/>
      <c r="Q12" s="1004"/>
      <c r="R12" s="1004"/>
      <c r="S12" s="1004"/>
      <c r="T12" s="1004"/>
      <c r="U12" s="1004"/>
      <c r="V12" s="1004"/>
      <c r="W12" s="1004"/>
      <c r="X12" s="1004"/>
      <c r="Y12" s="1004"/>
      <c r="Z12" s="1004"/>
      <c r="AA12" s="1004"/>
      <c r="AB12" s="1004"/>
      <c r="AC12" s="1004"/>
      <c r="AD12" s="1004"/>
      <c r="AE12" s="1004"/>
      <c r="AF12" s="1004"/>
      <c r="AG12" s="1004"/>
      <c r="AH12" s="1004"/>
      <c r="AI12" s="1004"/>
      <c r="AJ12" s="1004"/>
      <c r="AK12" s="1004"/>
      <c r="AL12" s="1004"/>
      <c r="AM12" s="1004"/>
      <c r="AN12" s="1004"/>
      <c r="AO12" s="1004"/>
      <c r="AP12" s="1004"/>
      <c r="AQ12" s="1004"/>
      <c r="AR12" s="1004"/>
      <c r="AS12" s="1004"/>
      <c r="AT12" s="1004"/>
      <c r="AU12" s="1004"/>
      <c r="AV12" s="1004"/>
      <c r="AW12" s="1004"/>
    </row>
    <row r="13" spans="2:51" ht="6.95" customHeight="1" x14ac:dyDescent="0.15">
      <c r="C13" s="1003" t="s">
        <v>398</v>
      </c>
      <c r="D13" s="1004"/>
      <c r="E13" s="1004"/>
      <c r="F13" s="1004"/>
      <c r="G13" s="1004"/>
      <c r="H13" s="1004"/>
      <c r="I13" s="1004"/>
      <c r="J13" s="1004"/>
      <c r="K13" s="1004"/>
      <c r="L13" s="1004"/>
      <c r="M13" s="1004"/>
      <c r="N13" s="1004"/>
      <c r="O13" s="1004"/>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4"/>
      <c r="AM13" s="1004"/>
      <c r="AN13" s="1004"/>
      <c r="AO13" s="1004"/>
      <c r="AP13" s="1004"/>
      <c r="AQ13" s="1004"/>
      <c r="AR13" s="1004"/>
      <c r="AS13" s="1004"/>
      <c r="AT13" s="1004"/>
      <c r="AU13" s="1004"/>
      <c r="AV13" s="1004"/>
    </row>
    <row r="14" spans="2:51" ht="6.95" customHeight="1" x14ac:dyDescent="0.15">
      <c r="C14" s="1004"/>
      <c r="D14" s="1004"/>
      <c r="E14" s="1004"/>
      <c r="F14" s="1004"/>
      <c r="G14" s="1004"/>
      <c r="H14" s="1004"/>
      <c r="I14" s="1004"/>
      <c r="J14" s="1004"/>
      <c r="K14" s="1004"/>
      <c r="L14" s="1004"/>
      <c r="M14" s="1004"/>
      <c r="N14" s="1004"/>
      <c r="O14" s="1004"/>
      <c r="P14" s="1004"/>
      <c r="Q14" s="1004"/>
      <c r="R14" s="1004"/>
      <c r="S14" s="1004"/>
      <c r="T14" s="1004"/>
      <c r="U14" s="1004"/>
      <c r="V14" s="1004"/>
      <c r="W14" s="1004"/>
      <c r="X14" s="1004"/>
      <c r="Y14" s="1004"/>
      <c r="Z14" s="1004"/>
      <c r="AA14" s="1004"/>
      <c r="AB14" s="1004"/>
      <c r="AC14" s="1004"/>
      <c r="AD14" s="1004"/>
      <c r="AE14" s="1004"/>
      <c r="AF14" s="1004"/>
      <c r="AG14" s="1004"/>
      <c r="AH14" s="1004"/>
      <c r="AI14" s="1004"/>
      <c r="AJ14" s="1004"/>
      <c r="AK14" s="1004"/>
      <c r="AL14" s="1004"/>
      <c r="AM14" s="1004"/>
      <c r="AN14" s="1004"/>
      <c r="AO14" s="1004"/>
      <c r="AP14" s="1004"/>
      <c r="AQ14" s="1004"/>
      <c r="AR14" s="1004"/>
      <c r="AS14" s="1004"/>
      <c r="AT14" s="1004"/>
      <c r="AU14" s="1004"/>
      <c r="AV14" s="1004"/>
    </row>
    <row r="15" spans="2:51" ht="9" customHeight="1" x14ac:dyDescent="0.15">
      <c r="B15" s="163"/>
      <c r="C15" s="1003" t="s">
        <v>390</v>
      </c>
      <c r="D15" s="1004"/>
      <c r="E15" s="1004"/>
      <c r="F15" s="1004"/>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c r="AP15" s="1004"/>
      <c r="AQ15" s="1004"/>
      <c r="AR15" s="1004"/>
      <c r="AS15" s="1004"/>
      <c r="AT15" s="1004"/>
      <c r="AU15" s="1004"/>
      <c r="AV15" s="1004"/>
    </row>
    <row r="16" spans="2:51" ht="9" customHeight="1" x14ac:dyDescent="0.15">
      <c r="B16" s="163"/>
      <c r="C16" s="1004"/>
      <c r="D16" s="1004"/>
      <c r="E16" s="1004"/>
      <c r="F16" s="1004"/>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c r="AP16" s="1004"/>
      <c r="AQ16" s="1004"/>
      <c r="AR16" s="1004"/>
      <c r="AS16" s="1004"/>
      <c r="AT16" s="1004"/>
      <c r="AU16" s="1004"/>
      <c r="AV16" s="1004"/>
    </row>
    <row r="17" spans="2:79" ht="6.95" customHeight="1" x14ac:dyDescent="0.15">
      <c r="B17" s="163"/>
      <c r="C17" s="1003" t="s">
        <v>391</v>
      </c>
      <c r="D17" s="1004"/>
      <c r="E17" s="1004"/>
      <c r="F17" s="1004"/>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c r="AP17" s="1004"/>
      <c r="AQ17" s="1004"/>
      <c r="AR17" s="1004"/>
      <c r="AS17" s="1004"/>
      <c r="AT17" s="1004"/>
      <c r="AU17" s="1004"/>
      <c r="AV17" s="1004"/>
    </row>
    <row r="18" spans="2:79" ht="6.95" customHeight="1" x14ac:dyDescent="0.15">
      <c r="B18" s="163"/>
      <c r="C18" s="1004"/>
      <c r="D18" s="1004"/>
      <c r="E18" s="1004"/>
      <c r="F18" s="1004"/>
      <c r="G18" s="1004"/>
      <c r="H18" s="1004"/>
      <c r="I18" s="1004"/>
      <c r="J18" s="1004"/>
      <c r="K18" s="1004"/>
      <c r="L18" s="1004"/>
      <c r="M18" s="1004"/>
      <c r="N18" s="1004"/>
      <c r="O18" s="1004"/>
      <c r="P18" s="1004"/>
      <c r="Q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1004"/>
      <c r="AP18" s="1004"/>
      <c r="AQ18" s="1004"/>
      <c r="AR18" s="1004"/>
      <c r="AS18" s="1004"/>
      <c r="AT18" s="1004"/>
      <c r="AU18" s="1004"/>
      <c r="AV18" s="1004"/>
    </row>
    <row r="19" spans="2:79" ht="6.95" customHeight="1" x14ac:dyDescent="0.15">
      <c r="C19" s="1003" t="s">
        <v>392</v>
      </c>
      <c r="D19" s="1004"/>
      <c r="E19" s="1004"/>
      <c r="F19" s="1004"/>
      <c r="G19" s="1004"/>
      <c r="H19" s="1004"/>
      <c r="I19" s="1004"/>
      <c r="J19" s="1004"/>
      <c r="K19" s="1004"/>
      <c r="L19" s="1004"/>
      <c r="M19" s="1004"/>
      <c r="N19" s="1004"/>
      <c r="O19" s="1004"/>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O19" s="1004"/>
      <c r="AP19" s="1004"/>
      <c r="AQ19" s="1004"/>
      <c r="AR19" s="1004"/>
      <c r="AS19" s="1004"/>
      <c r="AT19" s="1004"/>
      <c r="AU19" s="1004"/>
      <c r="AV19" s="1004"/>
    </row>
    <row r="20" spans="2:79" ht="6.95" customHeight="1" x14ac:dyDescent="0.15">
      <c r="C20" s="1004"/>
      <c r="D20" s="1004"/>
      <c r="E20" s="1004"/>
      <c r="F20" s="1004"/>
      <c r="G20" s="1004"/>
      <c r="H20" s="1004"/>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4"/>
      <c r="AE20" s="1004"/>
      <c r="AF20" s="1004"/>
      <c r="AG20" s="1004"/>
      <c r="AH20" s="1004"/>
      <c r="AI20" s="1004"/>
      <c r="AJ20" s="1004"/>
      <c r="AK20" s="1004"/>
      <c r="AL20" s="1004"/>
      <c r="AM20" s="1004"/>
      <c r="AN20" s="1004"/>
      <c r="AO20" s="1004"/>
      <c r="AP20" s="1004"/>
      <c r="AQ20" s="1004"/>
      <c r="AR20" s="1004"/>
      <c r="AS20" s="1004"/>
      <c r="AT20" s="1004"/>
      <c r="AU20" s="1004"/>
      <c r="AV20" s="1004"/>
    </row>
    <row r="21" spans="2:79" ht="6.95" customHeight="1" x14ac:dyDescent="0.15">
      <c r="C21" s="1003" t="s">
        <v>393</v>
      </c>
      <c r="D21" s="1004"/>
      <c r="E21" s="1004"/>
      <c r="F21" s="1004"/>
      <c r="G21" s="1004"/>
      <c r="H21" s="1004"/>
      <c r="I21" s="1004"/>
      <c r="J21" s="1004"/>
      <c r="K21" s="1004"/>
      <c r="L21" s="1004"/>
      <c r="M21" s="1004"/>
      <c r="N21" s="1004"/>
      <c r="O21" s="1004"/>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04"/>
      <c r="AM21" s="1004"/>
      <c r="AN21" s="1004"/>
      <c r="AO21" s="1004"/>
      <c r="AP21" s="1004"/>
      <c r="AQ21" s="1004"/>
      <c r="AR21" s="1004"/>
      <c r="AS21" s="1004"/>
      <c r="AT21" s="1004"/>
      <c r="AU21" s="1004"/>
      <c r="AV21" s="1004"/>
      <c r="AW21" s="1004"/>
      <c r="AX21" s="1004"/>
      <c r="AY21" s="1004"/>
    </row>
    <row r="22" spans="2:79" ht="6.95" customHeight="1" x14ac:dyDescent="0.15">
      <c r="C22" s="1004"/>
      <c r="D22" s="1004"/>
      <c r="E22" s="1004"/>
      <c r="F22" s="1004"/>
      <c r="G22" s="1004"/>
      <c r="H22" s="1004"/>
      <c r="I22" s="1004"/>
      <c r="J22" s="1004"/>
      <c r="K22" s="1004"/>
      <c r="L22" s="1004"/>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4"/>
      <c r="AL22" s="1004"/>
      <c r="AM22" s="1004"/>
      <c r="AN22" s="1004"/>
      <c r="AO22" s="1004"/>
      <c r="AP22" s="1004"/>
      <c r="AQ22" s="1004"/>
      <c r="AR22" s="1004"/>
      <c r="AS22" s="1004"/>
      <c r="AT22" s="1004"/>
      <c r="AU22" s="1004"/>
      <c r="AV22" s="1004"/>
      <c r="AW22" s="1004"/>
      <c r="AX22" s="1004"/>
      <c r="AY22" s="1004"/>
    </row>
    <row r="23" spans="2:79" ht="9" customHeight="1" x14ac:dyDescent="0.15">
      <c r="B23" s="859" t="s">
        <v>283</v>
      </c>
      <c r="C23" s="859"/>
      <c r="D23" s="859"/>
      <c r="E23" s="859"/>
      <c r="F23" s="859"/>
      <c r="G23" s="859"/>
      <c r="H23" s="859"/>
      <c r="I23" s="859"/>
      <c r="J23" s="859"/>
      <c r="K23" s="859"/>
      <c r="L23" s="859"/>
      <c r="M23" s="859"/>
      <c r="N23" s="859"/>
      <c r="O23" s="859"/>
      <c r="P23" s="859"/>
      <c r="Q23" s="859"/>
      <c r="R23" s="859"/>
      <c r="S23" s="859"/>
      <c r="T23" s="859"/>
      <c r="U23" s="859"/>
      <c r="V23" s="859"/>
      <c r="W23" s="859"/>
      <c r="X23" s="859"/>
      <c r="Y23" s="859"/>
      <c r="Z23" s="859"/>
      <c r="AA23" s="859"/>
      <c r="AB23" s="859"/>
      <c r="AC23" s="859"/>
      <c r="AD23" s="859"/>
      <c r="AE23" s="859"/>
      <c r="AF23" s="859"/>
      <c r="AG23" s="859"/>
      <c r="AH23" s="859"/>
      <c r="AI23" s="859"/>
      <c r="AJ23" s="859"/>
      <c r="AK23" s="859"/>
      <c r="AL23" s="859"/>
      <c r="AM23" s="859"/>
      <c r="AN23" s="859"/>
      <c r="AO23" s="859"/>
      <c r="AP23" s="859"/>
      <c r="AQ23" s="859"/>
      <c r="AR23" s="859"/>
      <c r="AS23" s="859"/>
      <c r="AT23" s="859"/>
      <c r="AU23" s="859"/>
      <c r="AV23" s="859"/>
      <c r="AW23" s="859"/>
      <c r="AX23" s="859"/>
      <c r="AY23" s="859"/>
    </row>
    <row r="24" spans="2:79" ht="9" customHeight="1" x14ac:dyDescent="0.15">
      <c r="B24" s="859"/>
      <c r="C24" s="859"/>
      <c r="D24" s="859"/>
      <c r="E24" s="859"/>
      <c r="F24" s="859"/>
      <c r="G24" s="859"/>
      <c r="H24" s="859"/>
      <c r="I24" s="859"/>
      <c r="J24" s="859"/>
      <c r="K24" s="859"/>
      <c r="L24" s="859"/>
      <c r="M24" s="859"/>
      <c r="N24" s="859"/>
      <c r="O24" s="859"/>
      <c r="P24" s="859"/>
      <c r="Q24" s="859"/>
      <c r="R24" s="859"/>
      <c r="S24" s="859"/>
      <c r="T24" s="859"/>
      <c r="U24" s="859"/>
      <c r="V24" s="859"/>
      <c r="W24" s="859"/>
      <c r="X24" s="859"/>
      <c r="Y24" s="859"/>
      <c r="Z24" s="859"/>
      <c r="AA24" s="859"/>
      <c r="AB24" s="859"/>
      <c r="AC24" s="859"/>
      <c r="AD24" s="859"/>
      <c r="AE24" s="859"/>
      <c r="AF24" s="859"/>
      <c r="AG24" s="859"/>
      <c r="AH24" s="859"/>
      <c r="AI24" s="859"/>
      <c r="AJ24" s="859"/>
      <c r="AK24" s="859"/>
      <c r="AL24" s="859"/>
      <c r="AM24" s="859"/>
      <c r="AN24" s="859"/>
      <c r="AO24" s="859"/>
      <c r="AP24" s="859"/>
      <c r="AQ24" s="859"/>
      <c r="AR24" s="859"/>
      <c r="AS24" s="859"/>
      <c r="AT24" s="859"/>
      <c r="AU24" s="859"/>
      <c r="AV24" s="859"/>
      <c r="AW24" s="859"/>
      <c r="AX24" s="859"/>
      <c r="AY24" s="859"/>
    </row>
    <row r="25" spans="2:79" ht="9" customHeight="1" x14ac:dyDescent="0.15">
      <c r="B25" s="859"/>
      <c r="C25" s="859"/>
      <c r="D25" s="859"/>
      <c r="E25" s="859"/>
      <c r="F25" s="859"/>
      <c r="G25" s="859"/>
      <c r="H25" s="859"/>
      <c r="I25" s="859"/>
      <c r="J25" s="859"/>
      <c r="K25" s="859"/>
      <c r="L25" s="859"/>
      <c r="M25" s="859"/>
      <c r="N25" s="859"/>
      <c r="O25" s="859"/>
      <c r="P25" s="859"/>
      <c r="Q25" s="859"/>
      <c r="R25" s="859"/>
      <c r="S25" s="859"/>
      <c r="T25" s="859"/>
      <c r="U25" s="859"/>
      <c r="V25" s="859"/>
      <c r="W25" s="859"/>
      <c r="X25" s="859"/>
      <c r="Y25" s="859"/>
      <c r="Z25" s="859"/>
      <c r="AA25" s="859"/>
      <c r="AB25" s="859"/>
      <c r="AC25" s="859"/>
      <c r="AD25" s="859"/>
      <c r="AE25" s="859"/>
      <c r="AF25" s="859"/>
      <c r="AG25" s="859"/>
      <c r="AH25" s="859"/>
      <c r="AI25" s="859"/>
      <c r="AJ25" s="859"/>
      <c r="AK25" s="859"/>
      <c r="AL25" s="859"/>
      <c r="AM25" s="859"/>
      <c r="AN25" s="859"/>
      <c r="AO25" s="859"/>
      <c r="AP25" s="859"/>
      <c r="AQ25" s="859"/>
      <c r="AR25" s="859"/>
      <c r="AS25" s="859"/>
      <c r="AT25" s="859"/>
      <c r="AU25" s="859"/>
      <c r="AV25" s="859"/>
      <c r="AW25" s="859"/>
      <c r="AX25" s="859"/>
      <c r="AY25" s="859"/>
    </row>
    <row r="26" spans="2:79" ht="9" customHeight="1" x14ac:dyDescent="0.15">
      <c r="B26" s="859"/>
      <c r="C26" s="859"/>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859"/>
      <c r="AM26" s="859"/>
      <c r="AN26" s="859"/>
      <c r="AO26" s="859"/>
      <c r="AP26" s="859"/>
      <c r="AQ26" s="859"/>
      <c r="AR26" s="859"/>
      <c r="AS26" s="859"/>
      <c r="AT26" s="859"/>
      <c r="AU26" s="859"/>
      <c r="AV26" s="859"/>
      <c r="AW26" s="859"/>
      <c r="AX26" s="859"/>
      <c r="AY26" s="859"/>
    </row>
    <row r="27" spans="2:79" ht="9" customHeight="1" x14ac:dyDescent="0.15">
      <c r="B27" s="906" t="s">
        <v>284</v>
      </c>
      <c r="C27" s="907"/>
      <c r="D27" s="907"/>
      <c r="E27" s="907"/>
      <c r="F27" s="907"/>
      <c r="G27" s="993"/>
      <c r="H27" s="994"/>
      <c r="I27" s="994"/>
      <c r="J27" s="994"/>
      <c r="K27" s="994"/>
      <c r="L27" s="994"/>
      <c r="M27" s="994"/>
      <c r="N27" s="994"/>
      <c r="O27" s="994"/>
      <c r="P27" s="994"/>
      <c r="Q27" s="994"/>
      <c r="R27" s="994"/>
      <c r="S27" s="994"/>
      <c r="T27" s="994"/>
      <c r="U27" s="994"/>
      <c r="Y27" s="865" t="s">
        <v>316</v>
      </c>
      <c r="Z27" s="865"/>
      <c r="AA27" s="865"/>
      <c r="AB27" s="865"/>
      <c r="AC27" s="865"/>
      <c r="AD27" s="865"/>
      <c r="AE27" s="865"/>
      <c r="AF27" s="865"/>
      <c r="AG27" s="865"/>
      <c r="AH27" s="865"/>
      <c r="AI27" s="865"/>
      <c r="AJ27" s="865"/>
      <c r="AK27" s="865"/>
      <c r="AL27" s="865"/>
      <c r="AM27" s="865"/>
      <c r="AN27" s="865"/>
      <c r="AO27" s="865"/>
      <c r="AP27" s="865"/>
      <c r="AQ27" s="865"/>
      <c r="AR27" s="865"/>
      <c r="AS27" s="865"/>
      <c r="AT27" s="865"/>
      <c r="AU27" s="865"/>
      <c r="AV27" s="865"/>
    </row>
    <row r="28" spans="2:79" ht="9" customHeight="1" x14ac:dyDescent="0.15">
      <c r="B28" s="908"/>
      <c r="C28" s="908"/>
      <c r="D28" s="908"/>
      <c r="E28" s="908"/>
      <c r="F28" s="908"/>
      <c r="G28" s="995"/>
      <c r="H28" s="995"/>
      <c r="I28" s="995"/>
      <c r="J28" s="995"/>
      <c r="K28" s="995"/>
      <c r="L28" s="995"/>
      <c r="M28" s="995"/>
      <c r="N28" s="995"/>
      <c r="O28" s="995"/>
      <c r="P28" s="995"/>
      <c r="Q28" s="995"/>
      <c r="R28" s="995"/>
      <c r="S28" s="995"/>
      <c r="T28" s="995"/>
      <c r="U28" s="995"/>
      <c r="V28" s="108"/>
      <c r="W28" s="108"/>
      <c r="X28" s="160"/>
      <c r="Y28" s="865"/>
      <c r="Z28" s="865"/>
      <c r="AA28" s="865"/>
      <c r="AB28" s="865"/>
      <c r="AC28" s="865"/>
      <c r="AD28" s="865"/>
      <c r="AE28" s="865"/>
      <c r="AF28" s="865"/>
      <c r="AG28" s="865"/>
      <c r="AH28" s="865"/>
      <c r="AI28" s="865"/>
      <c r="AJ28" s="865"/>
      <c r="AK28" s="865"/>
      <c r="AL28" s="865"/>
      <c r="AM28" s="865"/>
      <c r="AN28" s="865"/>
      <c r="AO28" s="865"/>
      <c r="AP28" s="865"/>
      <c r="AQ28" s="865"/>
      <c r="AR28" s="865"/>
      <c r="AS28" s="865"/>
      <c r="AT28" s="865"/>
      <c r="AU28" s="865"/>
      <c r="AV28" s="865"/>
    </row>
    <row r="29" spans="2:79" ht="9" customHeight="1" x14ac:dyDescent="0.15">
      <c r="B29" s="829" t="s">
        <v>285</v>
      </c>
      <c r="C29" s="909"/>
      <c r="D29" s="909"/>
      <c r="E29" s="909"/>
      <c r="F29" s="909"/>
      <c r="G29" s="996"/>
      <c r="H29" s="997"/>
      <c r="I29" s="997"/>
      <c r="J29" s="997"/>
      <c r="K29" s="997"/>
      <c r="L29" s="997"/>
      <c r="M29" s="997"/>
      <c r="N29" s="997"/>
      <c r="O29" s="997"/>
      <c r="P29" s="997"/>
      <c r="Q29" s="997"/>
      <c r="R29" s="997"/>
      <c r="S29" s="997"/>
      <c r="T29" s="997"/>
      <c r="U29" s="997"/>
      <c r="V29" s="162"/>
      <c r="W29" s="162"/>
      <c r="X29" s="160"/>
      <c r="Y29" s="903" t="s">
        <v>314</v>
      </c>
      <c r="Z29" s="270"/>
      <c r="AA29" s="270"/>
      <c r="AB29" s="270"/>
      <c r="AC29" s="270"/>
      <c r="AD29" s="270"/>
      <c r="AE29" s="270"/>
      <c r="AF29" s="270"/>
      <c r="AG29" s="904"/>
      <c r="AH29" s="905"/>
      <c r="AI29" s="905"/>
      <c r="AJ29" s="905"/>
      <c r="AK29" s="905"/>
      <c r="AL29" s="905"/>
      <c r="AM29" s="905"/>
      <c r="AN29" s="905"/>
      <c r="AO29" s="905"/>
      <c r="AP29" s="905"/>
      <c r="AQ29" s="67"/>
      <c r="AR29" s="67"/>
      <c r="AS29" s="67"/>
      <c r="AT29" s="67"/>
      <c r="AU29" s="67"/>
      <c r="AV29" s="67"/>
      <c r="AW29" s="67"/>
      <c r="AX29" s="67"/>
      <c r="AY29" s="67"/>
      <c r="BA29" s="902"/>
      <c r="BB29" s="865"/>
      <c r="BC29" s="865"/>
      <c r="BD29" s="865"/>
      <c r="BE29" s="865"/>
      <c r="BF29" s="865"/>
      <c r="BG29" s="865"/>
      <c r="BH29" s="865"/>
      <c r="BI29" s="865"/>
      <c r="BJ29" s="865"/>
      <c r="BK29" s="865"/>
      <c r="BL29" s="865"/>
      <c r="BM29" s="865"/>
      <c r="BN29" s="865"/>
      <c r="BO29" s="865"/>
      <c r="BP29" s="865"/>
      <c r="BQ29" s="865"/>
      <c r="BR29" s="865"/>
      <c r="BS29" s="865"/>
      <c r="BT29" s="865"/>
      <c r="BU29" s="865"/>
      <c r="BV29" s="865"/>
      <c r="BW29" s="865"/>
      <c r="BX29" s="865"/>
      <c r="BY29" s="865"/>
      <c r="BZ29" s="865"/>
      <c r="CA29" s="865"/>
    </row>
    <row r="30" spans="2:79" ht="9" customHeight="1" x14ac:dyDescent="0.15">
      <c r="B30" s="306"/>
      <c r="C30" s="306"/>
      <c r="D30" s="306"/>
      <c r="E30" s="306"/>
      <c r="F30" s="306"/>
      <c r="G30" s="998"/>
      <c r="H30" s="998"/>
      <c r="I30" s="998"/>
      <c r="J30" s="998"/>
      <c r="K30" s="998"/>
      <c r="L30" s="998"/>
      <c r="M30" s="998"/>
      <c r="N30" s="998"/>
      <c r="O30" s="998"/>
      <c r="P30" s="998"/>
      <c r="Q30" s="998"/>
      <c r="R30" s="998"/>
      <c r="S30" s="998"/>
      <c r="T30" s="998"/>
      <c r="U30" s="998"/>
      <c r="V30" s="161"/>
      <c r="W30" s="161"/>
      <c r="X30" s="104"/>
      <c r="Y30" s="270"/>
      <c r="Z30" s="270"/>
      <c r="AA30" s="270"/>
      <c r="AB30" s="270"/>
      <c r="AC30" s="270"/>
      <c r="AD30" s="270"/>
      <c r="AE30" s="270"/>
      <c r="AF30" s="270"/>
      <c r="AG30" s="905"/>
      <c r="AH30" s="905"/>
      <c r="AI30" s="905"/>
      <c r="AJ30" s="905"/>
      <c r="AK30" s="905"/>
      <c r="AL30" s="905"/>
      <c r="AM30" s="905"/>
      <c r="AN30" s="905"/>
      <c r="AO30" s="905"/>
      <c r="AP30" s="905"/>
      <c r="AQ30" s="67"/>
      <c r="AR30" s="67"/>
      <c r="AS30" s="67"/>
      <c r="AT30" s="67"/>
      <c r="AU30" s="67"/>
      <c r="AV30" s="67"/>
      <c r="AW30" s="67"/>
      <c r="AX30" s="67"/>
      <c r="AY30" s="67"/>
      <c r="BA30" s="865"/>
      <c r="BB30" s="865"/>
      <c r="BC30" s="865"/>
      <c r="BD30" s="865"/>
      <c r="BE30" s="865"/>
      <c r="BF30" s="865"/>
      <c r="BG30" s="865"/>
      <c r="BH30" s="865"/>
      <c r="BI30" s="865"/>
      <c r="BJ30" s="865"/>
      <c r="BK30" s="865"/>
      <c r="BL30" s="865"/>
      <c r="BM30" s="865"/>
      <c r="BN30" s="865"/>
      <c r="BO30" s="865"/>
      <c r="BP30" s="865"/>
      <c r="BQ30" s="865"/>
      <c r="BR30" s="865"/>
      <c r="BS30" s="865"/>
      <c r="BT30" s="865"/>
      <c r="BU30" s="865"/>
      <c r="BV30" s="865"/>
      <c r="BW30" s="865"/>
      <c r="BX30" s="865"/>
      <c r="BY30" s="865"/>
      <c r="BZ30" s="865"/>
      <c r="CA30" s="865"/>
    </row>
    <row r="31" spans="2:79" ht="9" customHeight="1" thickBot="1" x14ac:dyDescent="0.2">
      <c r="B31" s="101"/>
      <c r="C31" s="102"/>
      <c r="D31" s="102"/>
      <c r="E31" s="103"/>
      <c r="F31" s="103"/>
      <c r="G31" s="103"/>
      <c r="H31" s="103"/>
      <c r="I31" s="103"/>
      <c r="J31" s="103"/>
      <c r="K31" s="103"/>
      <c r="L31" s="103"/>
      <c r="M31" s="103"/>
      <c r="N31" s="104"/>
      <c r="O31" s="104"/>
      <c r="P31" s="104"/>
      <c r="Q31" s="104"/>
      <c r="AU31" s="104"/>
      <c r="AV31" s="104"/>
      <c r="AW31" s="104"/>
      <c r="AX31" s="104"/>
      <c r="AY31" s="104"/>
    </row>
    <row r="32" spans="2:79" ht="9" customHeight="1" x14ac:dyDescent="0.15">
      <c r="B32" s="803" t="s">
        <v>272</v>
      </c>
      <c r="C32" s="804"/>
      <c r="D32" s="804"/>
      <c r="E32" s="804"/>
      <c r="F32" s="804"/>
      <c r="G32" s="804"/>
      <c r="H32" s="804"/>
      <c r="I32" s="804"/>
      <c r="J32" s="805"/>
      <c r="K32" s="971" t="s">
        <v>286</v>
      </c>
      <c r="L32" s="972"/>
      <c r="M32" s="972"/>
      <c r="N32" s="972"/>
      <c r="O32" s="972"/>
      <c r="P32" s="972"/>
      <c r="Q32" s="972"/>
      <c r="R32" s="972"/>
      <c r="S32" s="971" t="s">
        <v>287</v>
      </c>
      <c r="T32" s="972"/>
      <c r="U32" s="972"/>
      <c r="V32" s="972"/>
      <c r="W32" s="972"/>
      <c r="X32" s="972"/>
      <c r="Y32" s="972"/>
      <c r="Z32" s="972"/>
      <c r="AA32" s="977" t="s">
        <v>288</v>
      </c>
      <c r="AB32" s="972"/>
      <c r="AC32" s="972"/>
      <c r="AD32" s="972"/>
      <c r="AE32" s="972"/>
      <c r="AF32" s="972"/>
      <c r="AG32" s="972"/>
      <c r="AH32" s="972"/>
      <c r="AI32" s="979" t="s">
        <v>289</v>
      </c>
      <c r="AJ32" s="980"/>
      <c r="AK32" s="980"/>
      <c r="AL32" s="980"/>
      <c r="AM32" s="980"/>
      <c r="AN32" s="980"/>
      <c r="AO32" s="980"/>
      <c r="AP32" s="980"/>
      <c r="AQ32" s="980"/>
      <c r="AR32" s="986" t="s">
        <v>346</v>
      </c>
      <c r="AS32" s="987"/>
      <c r="AT32" s="987"/>
      <c r="AU32" s="987"/>
      <c r="AV32" s="987"/>
      <c r="AW32" s="987"/>
      <c r="AX32" s="987"/>
      <c r="AY32" s="988"/>
    </row>
    <row r="33" spans="2:51" ht="9" customHeight="1" x14ac:dyDescent="0.15">
      <c r="B33" s="965"/>
      <c r="C33" s="966"/>
      <c r="D33" s="966"/>
      <c r="E33" s="966"/>
      <c r="F33" s="966"/>
      <c r="G33" s="966"/>
      <c r="H33" s="966"/>
      <c r="I33" s="966"/>
      <c r="J33" s="967"/>
      <c r="K33" s="973"/>
      <c r="L33" s="974"/>
      <c r="M33" s="974"/>
      <c r="N33" s="974"/>
      <c r="O33" s="974"/>
      <c r="P33" s="974"/>
      <c r="Q33" s="974"/>
      <c r="R33" s="974"/>
      <c r="S33" s="973"/>
      <c r="T33" s="974"/>
      <c r="U33" s="974"/>
      <c r="V33" s="974"/>
      <c r="W33" s="974"/>
      <c r="X33" s="974"/>
      <c r="Y33" s="974"/>
      <c r="Z33" s="974"/>
      <c r="AA33" s="978"/>
      <c r="AB33" s="974"/>
      <c r="AC33" s="974"/>
      <c r="AD33" s="974"/>
      <c r="AE33" s="974"/>
      <c r="AF33" s="974"/>
      <c r="AG33" s="974"/>
      <c r="AH33" s="974"/>
      <c r="AI33" s="981"/>
      <c r="AJ33" s="982"/>
      <c r="AK33" s="982"/>
      <c r="AL33" s="982"/>
      <c r="AM33" s="982"/>
      <c r="AN33" s="982"/>
      <c r="AO33" s="982"/>
      <c r="AP33" s="982"/>
      <c r="AQ33" s="982"/>
      <c r="AR33" s="989"/>
      <c r="AS33" s="966"/>
      <c r="AT33" s="966"/>
      <c r="AU33" s="966"/>
      <c r="AV33" s="966"/>
      <c r="AW33" s="966"/>
      <c r="AX33" s="966"/>
      <c r="AY33" s="990"/>
    </row>
    <row r="34" spans="2:51" ht="9" customHeight="1" x14ac:dyDescent="0.15">
      <c r="B34" s="965"/>
      <c r="C34" s="966"/>
      <c r="D34" s="966"/>
      <c r="E34" s="966"/>
      <c r="F34" s="966"/>
      <c r="G34" s="966"/>
      <c r="H34" s="966"/>
      <c r="I34" s="966"/>
      <c r="J34" s="967"/>
      <c r="K34" s="973"/>
      <c r="L34" s="974"/>
      <c r="M34" s="974"/>
      <c r="N34" s="974"/>
      <c r="O34" s="974"/>
      <c r="P34" s="974"/>
      <c r="Q34" s="974"/>
      <c r="R34" s="974"/>
      <c r="S34" s="973"/>
      <c r="T34" s="974"/>
      <c r="U34" s="974"/>
      <c r="V34" s="974"/>
      <c r="W34" s="974"/>
      <c r="X34" s="974"/>
      <c r="Y34" s="974"/>
      <c r="Z34" s="974"/>
      <c r="AA34" s="978"/>
      <c r="AB34" s="974"/>
      <c r="AC34" s="974"/>
      <c r="AD34" s="974"/>
      <c r="AE34" s="974"/>
      <c r="AF34" s="974"/>
      <c r="AG34" s="974"/>
      <c r="AH34" s="974"/>
      <c r="AI34" s="981"/>
      <c r="AJ34" s="982"/>
      <c r="AK34" s="982"/>
      <c r="AL34" s="982"/>
      <c r="AM34" s="982"/>
      <c r="AN34" s="982"/>
      <c r="AO34" s="982"/>
      <c r="AP34" s="982"/>
      <c r="AQ34" s="982"/>
      <c r="AR34" s="989"/>
      <c r="AS34" s="966"/>
      <c r="AT34" s="966"/>
      <c r="AU34" s="966"/>
      <c r="AV34" s="966"/>
      <c r="AW34" s="966"/>
      <c r="AX34" s="966"/>
      <c r="AY34" s="990"/>
    </row>
    <row r="35" spans="2:51" ht="9" customHeight="1" x14ac:dyDescent="0.15">
      <c r="B35" s="965"/>
      <c r="C35" s="966"/>
      <c r="D35" s="966"/>
      <c r="E35" s="966"/>
      <c r="F35" s="966"/>
      <c r="G35" s="966"/>
      <c r="H35" s="966"/>
      <c r="I35" s="966"/>
      <c r="J35" s="967"/>
      <c r="K35" s="973"/>
      <c r="L35" s="974"/>
      <c r="M35" s="974"/>
      <c r="N35" s="974"/>
      <c r="O35" s="974"/>
      <c r="P35" s="974"/>
      <c r="Q35" s="974"/>
      <c r="R35" s="974"/>
      <c r="S35" s="973"/>
      <c r="T35" s="974"/>
      <c r="U35" s="974"/>
      <c r="V35" s="974"/>
      <c r="W35" s="974"/>
      <c r="X35" s="974"/>
      <c r="Y35" s="974"/>
      <c r="Z35" s="974"/>
      <c r="AA35" s="973"/>
      <c r="AB35" s="974"/>
      <c r="AC35" s="974"/>
      <c r="AD35" s="974"/>
      <c r="AE35" s="974"/>
      <c r="AF35" s="974"/>
      <c r="AG35" s="974"/>
      <c r="AH35" s="974"/>
      <c r="AI35" s="983"/>
      <c r="AJ35" s="982"/>
      <c r="AK35" s="982"/>
      <c r="AL35" s="982"/>
      <c r="AM35" s="982"/>
      <c r="AN35" s="982"/>
      <c r="AO35" s="982"/>
      <c r="AP35" s="982"/>
      <c r="AQ35" s="982"/>
      <c r="AR35" s="989"/>
      <c r="AS35" s="966"/>
      <c r="AT35" s="966"/>
      <c r="AU35" s="966"/>
      <c r="AV35" s="966"/>
      <c r="AW35" s="966"/>
      <c r="AX35" s="966"/>
      <c r="AY35" s="990"/>
    </row>
    <row r="36" spans="2:51" ht="9" customHeight="1" x14ac:dyDescent="0.15">
      <c r="B36" s="968"/>
      <c r="C36" s="969"/>
      <c r="D36" s="969"/>
      <c r="E36" s="969"/>
      <c r="F36" s="969"/>
      <c r="G36" s="969"/>
      <c r="H36" s="969"/>
      <c r="I36" s="969"/>
      <c r="J36" s="970"/>
      <c r="K36" s="975"/>
      <c r="L36" s="976"/>
      <c r="M36" s="976"/>
      <c r="N36" s="976"/>
      <c r="O36" s="976"/>
      <c r="P36" s="976"/>
      <c r="Q36" s="976"/>
      <c r="R36" s="976"/>
      <c r="S36" s="975"/>
      <c r="T36" s="976"/>
      <c r="U36" s="976"/>
      <c r="V36" s="976"/>
      <c r="W36" s="976"/>
      <c r="X36" s="976"/>
      <c r="Y36" s="976"/>
      <c r="Z36" s="976"/>
      <c r="AA36" s="975"/>
      <c r="AB36" s="976"/>
      <c r="AC36" s="976"/>
      <c r="AD36" s="976"/>
      <c r="AE36" s="976"/>
      <c r="AF36" s="976"/>
      <c r="AG36" s="976"/>
      <c r="AH36" s="976"/>
      <c r="AI36" s="984"/>
      <c r="AJ36" s="985"/>
      <c r="AK36" s="985"/>
      <c r="AL36" s="985"/>
      <c r="AM36" s="985"/>
      <c r="AN36" s="985"/>
      <c r="AO36" s="985"/>
      <c r="AP36" s="985"/>
      <c r="AQ36" s="985"/>
      <c r="AR36" s="991"/>
      <c r="AS36" s="969"/>
      <c r="AT36" s="969"/>
      <c r="AU36" s="969"/>
      <c r="AV36" s="969"/>
      <c r="AW36" s="969"/>
      <c r="AX36" s="969"/>
      <c r="AY36" s="992"/>
    </row>
    <row r="37" spans="2:51" ht="11.25" customHeight="1" x14ac:dyDescent="0.15">
      <c r="B37" s="956">
        <v>2024</v>
      </c>
      <c r="C37" s="829"/>
      <c r="D37" s="829"/>
      <c r="E37" s="825" t="s">
        <v>278</v>
      </c>
      <c r="F37" s="825"/>
      <c r="G37" s="825">
        <v>2</v>
      </c>
      <c r="H37" s="829"/>
      <c r="I37" s="825" t="s">
        <v>279</v>
      </c>
      <c r="J37" s="831"/>
      <c r="K37" s="963"/>
      <c r="L37" s="964"/>
      <c r="M37" s="964"/>
      <c r="N37" s="964"/>
      <c r="O37" s="964"/>
      <c r="P37" s="964"/>
      <c r="Q37" s="964"/>
      <c r="R37" s="964"/>
      <c r="S37" s="963"/>
      <c r="T37" s="964"/>
      <c r="U37" s="964"/>
      <c r="V37" s="964"/>
      <c r="W37" s="964"/>
      <c r="X37" s="964"/>
      <c r="Y37" s="964"/>
      <c r="Z37" s="964"/>
      <c r="AA37" s="963"/>
      <c r="AB37" s="964"/>
      <c r="AC37" s="964"/>
      <c r="AD37" s="964"/>
      <c r="AE37" s="964"/>
      <c r="AF37" s="964"/>
      <c r="AG37" s="964"/>
      <c r="AH37" s="964"/>
      <c r="AI37" s="963"/>
      <c r="AJ37" s="964"/>
      <c r="AK37" s="964"/>
      <c r="AL37" s="964"/>
      <c r="AM37" s="964"/>
      <c r="AN37" s="964"/>
      <c r="AO37" s="964"/>
      <c r="AP37" s="964"/>
      <c r="AQ37" s="964"/>
      <c r="AR37" s="937">
        <f>K37+S37+AA37-AI37</f>
        <v>0</v>
      </c>
      <c r="AS37" s="931"/>
      <c r="AT37" s="931"/>
      <c r="AU37" s="931"/>
      <c r="AV37" s="931"/>
      <c r="AW37" s="931"/>
      <c r="AX37" s="931"/>
      <c r="AY37" s="939"/>
    </row>
    <row r="38" spans="2:51" ht="11.25" customHeight="1" x14ac:dyDescent="0.15">
      <c r="B38" s="957"/>
      <c r="C38" s="830"/>
      <c r="D38" s="830"/>
      <c r="E38" s="958"/>
      <c r="F38" s="958"/>
      <c r="G38" s="830"/>
      <c r="H38" s="830"/>
      <c r="I38" s="958"/>
      <c r="J38" s="832"/>
      <c r="K38" s="963"/>
      <c r="L38" s="964"/>
      <c r="M38" s="964"/>
      <c r="N38" s="964"/>
      <c r="O38" s="964"/>
      <c r="P38" s="964"/>
      <c r="Q38" s="964"/>
      <c r="R38" s="964"/>
      <c r="S38" s="963"/>
      <c r="T38" s="964"/>
      <c r="U38" s="964"/>
      <c r="V38" s="964"/>
      <c r="W38" s="964"/>
      <c r="X38" s="964"/>
      <c r="Y38" s="964"/>
      <c r="Z38" s="964"/>
      <c r="AA38" s="963"/>
      <c r="AB38" s="964"/>
      <c r="AC38" s="964"/>
      <c r="AD38" s="964"/>
      <c r="AE38" s="964"/>
      <c r="AF38" s="964"/>
      <c r="AG38" s="964"/>
      <c r="AH38" s="964"/>
      <c r="AI38" s="963"/>
      <c r="AJ38" s="964"/>
      <c r="AK38" s="964"/>
      <c r="AL38" s="964"/>
      <c r="AM38" s="964"/>
      <c r="AN38" s="964"/>
      <c r="AO38" s="964"/>
      <c r="AP38" s="964"/>
      <c r="AQ38" s="964"/>
      <c r="AR38" s="937"/>
      <c r="AS38" s="931"/>
      <c r="AT38" s="931"/>
      <c r="AU38" s="931"/>
      <c r="AV38" s="931"/>
      <c r="AW38" s="931"/>
      <c r="AX38" s="931"/>
      <c r="AY38" s="939"/>
    </row>
    <row r="39" spans="2:51" ht="9" customHeight="1" x14ac:dyDescent="0.15">
      <c r="B39" s="797" t="s">
        <v>280</v>
      </c>
      <c r="C39" s="798"/>
      <c r="D39" s="798"/>
      <c r="E39" s="798"/>
      <c r="F39" s="798"/>
      <c r="G39" s="798"/>
      <c r="H39" s="798"/>
      <c r="I39" s="798"/>
      <c r="J39" s="799"/>
      <c r="K39" s="959"/>
      <c r="L39" s="960"/>
      <c r="M39" s="960"/>
      <c r="N39" s="960"/>
      <c r="O39" s="960"/>
      <c r="P39" s="960"/>
      <c r="Q39" s="960"/>
      <c r="R39" s="960"/>
      <c r="S39" s="959"/>
      <c r="T39" s="960"/>
      <c r="U39" s="960"/>
      <c r="V39" s="960"/>
      <c r="W39" s="960"/>
      <c r="X39" s="960"/>
      <c r="Y39" s="960"/>
      <c r="Z39" s="960"/>
      <c r="AA39" s="959"/>
      <c r="AB39" s="960"/>
      <c r="AC39" s="960"/>
      <c r="AD39" s="960"/>
      <c r="AE39" s="960"/>
      <c r="AF39" s="960"/>
      <c r="AG39" s="960"/>
      <c r="AH39" s="960"/>
      <c r="AI39" s="959"/>
      <c r="AJ39" s="960"/>
      <c r="AK39" s="960"/>
      <c r="AL39" s="960"/>
      <c r="AM39" s="960"/>
      <c r="AN39" s="960"/>
      <c r="AO39" s="960"/>
      <c r="AP39" s="960"/>
      <c r="AQ39" s="960"/>
      <c r="AR39" s="952"/>
      <c r="AS39" s="949"/>
      <c r="AT39" s="949"/>
      <c r="AU39" s="949"/>
      <c r="AV39" s="949"/>
      <c r="AW39" s="949"/>
      <c r="AX39" s="949"/>
      <c r="AY39" s="953"/>
    </row>
    <row r="40" spans="2:51" ht="9" customHeight="1" x14ac:dyDescent="0.15">
      <c r="B40" s="800"/>
      <c r="C40" s="801"/>
      <c r="D40" s="801"/>
      <c r="E40" s="801"/>
      <c r="F40" s="801"/>
      <c r="G40" s="801"/>
      <c r="H40" s="801"/>
      <c r="I40" s="801"/>
      <c r="J40" s="802"/>
      <c r="K40" s="961"/>
      <c r="L40" s="962"/>
      <c r="M40" s="962"/>
      <c r="N40" s="962"/>
      <c r="O40" s="962"/>
      <c r="P40" s="962"/>
      <c r="Q40" s="962"/>
      <c r="R40" s="962"/>
      <c r="S40" s="961"/>
      <c r="T40" s="962"/>
      <c r="U40" s="962"/>
      <c r="V40" s="962"/>
      <c r="W40" s="962"/>
      <c r="X40" s="962"/>
      <c r="Y40" s="962"/>
      <c r="Z40" s="962"/>
      <c r="AA40" s="961"/>
      <c r="AB40" s="962"/>
      <c r="AC40" s="962"/>
      <c r="AD40" s="962"/>
      <c r="AE40" s="962"/>
      <c r="AF40" s="962"/>
      <c r="AG40" s="962"/>
      <c r="AH40" s="962"/>
      <c r="AI40" s="961"/>
      <c r="AJ40" s="962"/>
      <c r="AK40" s="962"/>
      <c r="AL40" s="962"/>
      <c r="AM40" s="962"/>
      <c r="AN40" s="962"/>
      <c r="AO40" s="962"/>
      <c r="AP40" s="962"/>
      <c r="AQ40" s="962"/>
      <c r="AR40" s="954"/>
      <c r="AS40" s="951"/>
      <c r="AT40" s="951"/>
      <c r="AU40" s="951"/>
      <c r="AV40" s="951"/>
      <c r="AW40" s="951"/>
      <c r="AX40" s="951"/>
      <c r="AY40" s="955"/>
    </row>
    <row r="41" spans="2:51" ht="11.25" customHeight="1" x14ac:dyDescent="0.15">
      <c r="B41" s="956">
        <v>2024</v>
      </c>
      <c r="C41" s="829"/>
      <c r="D41" s="829"/>
      <c r="E41" s="825" t="s">
        <v>278</v>
      </c>
      <c r="F41" s="825"/>
      <c r="G41" s="825">
        <v>3</v>
      </c>
      <c r="H41" s="829"/>
      <c r="I41" s="825" t="s">
        <v>279</v>
      </c>
      <c r="J41" s="831"/>
      <c r="K41" s="940"/>
      <c r="L41" s="941"/>
      <c r="M41" s="941"/>
      <c r="N41" s="941"/>
      <c r="O41" s="941"/>
      <c r="P41" s="941"/>
      <c r="Q41" s="941"/>
      <c r="R41" s="942"/>
      <c r="S41" s="940"/>
      <c r="T41" s="941"/>
      <c r="U41" s="941"/>
      <c r="V41" s="941"/>
      <c r="W41" s="941"/>
      <c r="X41" s="941"/>
      <c r="Y41" s="941"/>
      <c r="Z41" s="942"/>
      <c r="AA41" s="940"/>
      <c r="AB41" s="941"/>
      <c r="AC41" s="941"/>
      <c r="AD41" s="941"/>
      <c r="AE41" s="941"/>
      <c r="AF41" s="941"/>
      <c r="AG41" s="941"/>
      <c r="AH41" s="942"/>
      <c r="AI41" s="940"/>
      <c r="AJ41" s="941"/>
      <c r="AK41" s="941"/>
      <c r="AL41" s="941"/>
      <c r="AM41" s="941"/>
      <c r="AN41" s="941"/>
      <c r="AO41" s="941"/>
      <c r="AP41" s="941"/>
      <c r="AQ41" s="946"/>
      <c r="AR41" s="937">
        <f>K41+S41+AA41-AI41</f>
        <v>0</v>
      </c>
      <c r="AS41" s="931"/>
      <c r="AT41" s="931"/>
      <c r="AU41" s="931"/>
      <c r="AV41" s="931"/>
      <c r="AW41" s="931"/>
      <c r="AX41" s="931"/>
      <c r="AY41" s="939"/>
    </row>
    <row r="42" spans="2:51" ht="11.25" customHeight="1" x14ac:dyDescent="0.15">
      <c r="B42" s="957"/>
      <c r="C42" s="830"/>
      <c r="D42" s="830"/>
      <c r="E42" s="958"/>
      <c r="F42" s="958"/>
      <c r="G42" s="830"/>
      <c r="H42" s="830"/>
      <c r="I42" s="958"/>
      <c r="J42" s="832"/>
      <c r="K42" s="943"/>
      <c r="L42" s="944"/>
      <c r="M42" s="944"/>
      <c r="N42" s="944"/>
      <c r="O42" s="944"/>
      <c r="P42" s="944"/>
      <c r="Q42" s="944"/>
      <c r="R42" s="945"/>
      <c r="S42" s="943"/>
      <c r="T42" s="944"/>
      <c r="U42" s="944"/>
      <c r="V42" s="944"/>
      <c r="W42" s="944"/>
      <c r="X42" s="944"/>
      <c r="Y42" s="944"/>
      <c r="Z42" s="945"/>
      <c r="AA42" s="943"/>
      <c r="AB42" s="944"/>
      <c r="AC42" s="944"/>
      <c r="AD42" s="944"/>
      <c r="AE42" s="944"/>
      <c r="AF42" s="944"/>
      <c r="AG42" s="944"/>
      <c r="AH42" s="945"/>
      <c r="AI42" s="943"/>
      <c r="AJ42" s="944"/>
      <c r="AK42" s="944"/>
      <c r="AL42" s="944"/>
      <c r="AM42" s="944"/>
      <c r="AN42" s="944"/>
      <c r="AO42" s="944"/>
      <c r="AP42" s="944"/>
      <c r="AQ42" s="947"/>
      <c r="AR42" s="937"/>
      <c r="AS42" s="931"/>
      <c r="AT42" s="931"/>
      <c r="AU42" s="931"/>
      <c r="AV42" s="931"/>
      <c r="AW42" s="931"/>
      <c r="AX42" s="931"/>
      <c r="AY42" s="939"/>
    </row>
    <row r="43" spans="2:51" ht="9" customHeight="1" x14ac:dyDescent="0.15">
      <c r="B43" s="797" t="s">
        <v>280</v>
      </c>
      <c r="C43" s="798"/>
      <c r="D43" s="798"/>
      <c r="E43" s="798"/>
      <c r="F43" s="798"/>
      <c r="G43" s="798"/>
      <c r="H43" s="798"/>
      <c r="I43" s="798"/>
      <c r="J43" s="799"/>
      <c r="K43" s="959"/>
      <c r="L43" s="960"/>
      <c r="M43" s="960"/>
      <c r="N43" s="960"/>
      <c r="O43" s="960"/>
      <c r="P43" s="960"/>
      <c r="Q43" s="960"/>
      <c r="R43" s="960"/>
      <c r="S43" s="959"/>
      <c r="T43" s="960"/>
      <c r="U43" s="960"/>
      <c r="V43" s="960"/>
      <c r="W43" s="960"/>
      <c r="X43" s="960"/>
      <c r="Y43" s="960"/>
      <c r="Z43" s="960"/>
      <c r="AA43" s="959"/>
      <c r="AB43" s="960"/>
      <c r="AC43" s="960"/>
      <c r="AD43" s="960"/>
      <c r="AE43" s="960"/>
      <c r="AF43" s="960"/>
      <c r="AG43" s="960"/>
      <c r="AH43" s="960"/>
      <c r="AI43" s="959"/>
      <c r="AJ43" s="960"/>
      <c r="AK43" s="960"/>
      <c r="AL43" s="960"/>
      <c r="AM43" s="960"/>
      <c r="AN43" s="960"/>
      <c r="AO43" s="960"/>
      <c r="AP43" s="960"/>
      <c r="AQ43" s="960"/>
      <c r="AR43" s="952"/>
      <c r="AS43" s="949"/>
      <c r="AT43" s="949"/>
      <c r="AU43" s="949"/>
      <c r="AV43" s="949"/>
      <c r="AW43" s="949"/>
      <c r="AX43" s="949"/>
      <c r="AY43" s="953"/>
    </row>
    <row r="44" spans="2:51" ht="9" customHeight="1" x14ac:dyDescent="0.15">
      <c r="B44" s="800"/>
      <c r="C44" s="801"/>
      <c r="D44" s="801"/>
      <c r="E44" s="801"/>
      <c r="F44" s="801"/>
      <c r="G44" s="801"/>
      <c r="H44" s="801"/>
      <c r="I44" s="801"/>
      <c r="J44" s="802"/>
      <c r="K44" s="961"/>
      <c r="L44" s="962"/>
      <c r="M44" s="962"/>
      <c r="N44" s="962"/>
      <c r="O44" s="962"/>
      <c r="P44" s="962"/>
      <c r="Q44" s="962"/>
      <c r="R44" s="962"/>
      <c r="S44" s="961"/>
      <c r="T44" s="962"/>
      <c r="U44" s="962"/>
      <c r="V44" s="962"/>
      <c r="W44" s="962"/>
      <c r="X44" s="962"/>
      <c r="Y44" s="962"/>
      <c r="Z44" s="962"/>
      <c r="AA44" s="961"/>
      <c r="AB44" s="962"/>
      <c r="AC44" s="962"/>
      <c r="AD44" s="962"/>
      <c r="AE44" s="962"/>
      <c r="AF44" s="962"/>
      <c r="AG44" s="962"/>
      <c r="AH44" s="962"/>
      <c r="AI44" s="961"/>
      <c r="AJ44" s="962"/>
      <c r="AK44" s="962"/>
      <c r="AL44" s="962"/>
      <c r="AM44" s="962"/>
      <c r="AN44" s="962"/>
      <c r="AO44" s="962"/>
      <c r="AP44" s="962"/>
      <c r="AQ44" s="962"/>
      <c r="AR44" s="954"/>
      <c r="AS44" s="951"/>
      <c r="AT44" s="951"/>
      <c r="AU44" s="951"/>
      <c r="AV44" s="951"/>
      <c r="AW44" s="951"/>
      <c r="AX44" s="951"/>
      <c r="AY44" s="955"/>
    </row>
    <row r="45" spans="2:51" ht="11.25" customHeight="1" x14ac:dyDescent="0.15">
      <c r="B45" s="956">
        <v>2024</v>
      </c>
      <c r="C45" s="829"/>
      <c r="D45" s="829"/>
      <c r="E45" s="825" t="s">
        <v>278</v>
      </c>
      <c r="F45" s="825"/>
      <c r="G45" s="825">
        <v>4</v>
      </c>
      <c r="H45" s="829"/>
      <c r="I45" s="825" t="s">
        <v>279</v>
      </c>
      <c r="J45" s="831"/>
      <c r="K45" s="940"/>
      <c r="L45" s="941"/>
      <c r="M45" s="941"/>
      <c r="N45" s="941"/>
      <c r="O45" s="941"/>
      <c r="P45" s="941"/>
      <c r="Q45" s="941"/>
      <c r="R45" s="942"/>
      <c r="S45" s="940"/>
      <c r="T45" s="941"/>
      <c r="U45" s="941"/>
      <c r="V45" s="941"/>
      <c r="W45" s="941"/>
      <c r="X45" s="941"/>
      <c r="Y45" s="941"/>
      <c r="Z45" s="942"/>
      <c r="AA45" s="940"/>
      <c r="AB45" s="941"/>
      <c r="AC45" s="941"/>
      <c r="AD45" s="941"/>
      <c r="AE45" s="941"/>
      <c r="AF45" s="941"/>
      <c r="AG45" s="941"/>
      <c r="AH45" s="942"/>
      <c r="AI45" s="940"/>
      <c r="AJ45" s="941"/>
      <c r="AK45" s="941"/>
      <c r="AL45" s="941"/>
      <c r="AM45" s="941"/>
      <c r="AN45" s="941"/>
      <c r="AO45" s="941"/>
      <c r="AP45" s="941"/>
      <c r="AQ45" s="946"/>
      <c r="AR45" s="937">
        <f>K45+S45+AA45-AI45</f>
        <v>0</v>
      </c>
      <c r="AS45" s="931"/>
      <c r="AT45" s="931"/>
      <c r="AU45" s="931"/>
      <c r="AV45" s="931"/>
      <c r="AW45" s="931"/>
      <c r="AX45" s="931"/>
      <c r="AY45" s="939"/>
    </row>
    <row r="46" spans="2:51" ht="11.25" customHeight="1" x14ac:dyDescent="0.15">
      <c r="B46" s="957"/>
      <c r="C46" s="830"/>
      <c r="D46" s="830"/>
      <c r="E46" s="958"/>
      <c r="F46" s="958"/>
      <c r="G46" s="830"/>
      <c r="H46" s="830"/>
      <c r="I46" s="958"/>
      <c r="J46" s="832"/>
      <c r="K46" s="943"/>
      <c r="L46" s="944"/>
      <c r="M46" s="944"/>
      <c r="N46" s="944"/>
      <c r="O46" s="944"/>
      <c r="P46" s="944"/>
      <c r="Q46" s="944"/>
      <c r="R46" s="945"/>
      <c r="S46" s="943"/>
      <c r="T46" s="944"/>
      <c r="U46" s="944"/>
      <c r="V46" s="944"/>
      <c r="W46" s="944"/>
      <c r="X46" s="944"/>
      <c r="Y46" s="944"/>
      <c r="Z46" s="945"/>
      <c r="AA46" s="943"/>
      <c r="AB46" s="944"/>
      <c r="AC46" s="944"/>
      <c r="AD46" s="944"/>
      <c r="AE46" s="944"/>
      <c r="AF46" s="944"/>
      <c r="AG46" s="944"/>
      <c r="AH46" s="945"/>
      <c r="AI46" s="943"/>
      <c r="AJ46" s="944"/>
      <c r="AK46" s="944"/>
      <c r="AL46" s="944"/>
      <c r="AM46" s="944"/>
      <c r="AN46" s="944"/>
      <c r="AO46" s="944"/>
      <c r="AP46" s="944"/>
      <c r="AQ46" s="947"/>
      <c r="AR46" s="937"/>
      <c r="AS46" s="931"/>
      <c r="AT46" s="931"/>
      <c r="AU46" s="931"/>
      <c r="AV46" s="931"/>
      <c r="AW46" s="931"/>
      <c r="AX46" s="931"/>
      <c r="AY46" s="939"/>
    </row>
    <row r="47" spans="2:51" ht="9" customHeight="1" x14ac:dyDescent="0.15">
      <c r="B47" s="797" t="s">
        <v>280</v>
      </c>
      <c r="C47" s="798"/>
      <c r="D47" s="798"/>
      <c r="E47" s="798"/>
      <c r="F47" s="798"/>
      <c r="G47" s="798"/>
      <c r="H47" s="798"/>
      <c r="I47" s="798"/>
      <c r="J47" s="799"/>
      <c r="K47" s="959"/>
      <c r="L47" s="960"/>
      <c r="M47" s="960"/>
      <c r="N47" s="960"/>
      <c r="O47" s="960"/>
      <c r="P47" s="960"/>
      <c r="Q47" s="960"/>
      <c r="R47" s="960"/>
      <c r="S47" s="959"/>
      <c r="T47" s="960"/>
      <c r="U47" s="960"/>
      <c r="V47" s="960"/>
      <c r="W47" s="960"/>
      <c r="X47" s="960"/>
      <c r="Y47" s="960"/>
      <c r="Z47" s="960"/>
      <c r="AA47" s="959"/>
      <c r="AB47" s="960"/>
      <c r="AC47" s="960"/>
      <c r="AD47" s="960"/>
      <c r="AE47" s="960"/>
      <c r="AF47" s="960"/>
      <c r="AG47" s="960"/>
      <c r="AH47" s="960"/>
      <c r="AI47" s="959"/>
      <c r="AJ47" s="960"/>
      <c r="AK47" s="960"/>
      <c r="AL47" s="960"/>
      <c r="AM47" s="960"/>
      <c r="AN47" s="960"/>
      <c r="AO47" s="960"/>
      <c r="AP47" s="960"/>
      <c r="AQ47" s="960"/>
      <c r="AR47" s="952"/>
      <c r="AS47" s="949"/>
      <c r="AT47" s="949"/>
      <c r="AU47" s="949"/>
      <c r="AV47" s="949"/>
      <c r="AW47" s="949"/>
      <c r="AX47" s="949"/>
      <c r="AY47" s="953"/>
    </row>
    <row r="48" spans="2:51" ht="9" customHeight="1" x14ac:dyDescent="0.15">
      <c r="B48" s="800"/>
      <c r="C48" s="801"/>
      <c r="D48" s="801"/>
      <c r="E48" s="801"/>
      <c r="F48" s="801"/>
      <c r="G48" s="801"/>
      <c r="H48" s="801"/>
      <c r="I48" s="801"/>
      <c r="J48" s="802"/>
      <c r="K48" s="961"/>
      <c r="L48" s="962"/>
      <c r="M48" s="962"/>
      <c r="N48" s="962"/>
      <c r="O48" s="962"/>
      <c r="P48" s="962"/>
      <c r="Q48" s="962"/>
      <c r="R48" s="962"/>
      <c r="S48" s="961"/>
      <c r="T48" s="962"/>
      <c r="U48" s="962"/>
      <c r="V48" s="962"/>
      <c r="W48" s="962"/>
      <c r="X48" s="962"/>
      <c r="Y48" s="962"/>
      <c r="Z48" s="962"/>
      <c r="AA48" s="961"/>
      <c r="AB48" s="962"/>
      <c r="AC48" s="962"/>
      <c r="AD48" s="962"/>
      <c r="AE48" s="962"/>
      <c r="AF48" s="962"/>
      <c r="AG48" s="962"/>
      <c r="AH48" s="962"/>
      <c r="AI48" s="961"/>
      <c r="AJ48" s="962"/>
      <c r="AK48" s="962"/>
      <c r="AL48" s="962"/>
      <c r="AM48" s="962"/>
      <c r="AN48" s="962"/>
      <c r="AO48" s="962"/>
      <c r="AP48" s="962"/>
      <c r="AQ48" s="962"/>
      <c r="AR48" s="954"/>
      <c r="AS48" s="951"/>
      <c r="AT48" s="951"/>
      <c r="AU48" s="951"/>
      <c r="AV48" s="951"/>
      <c r="AW48" s="951"/>
      <c r="AX48" s="951"/>
      <c r="AY48" s="955"/>
    </row>
    <row r="49" spans="2:52" ht="11.25" customHeight="1" x14ac:dyDescent="0.15">
      <c r="B49" s="956">
        <v>2024</v>
      </c>
      <c r="C49" s="829"/>
      <c r="D49" s="829"/>
      <c r="E49" s="825" t="s">
        <v>278</v>
      </c>
      <c r="F49" s="825"/>
      <c r="G49" s="825">
        <v>5</v>
      </c>
      <c r="H49" s="829"/>
      <c r="I49" s="825" t="s">
        <v>279</v>
      </c>
      <c r="J49" s="831"/>
      <c r="K49" s="940"/>
      <c r="L49" s="941"/>
      <c r="M49" s="941"/>
      <c r="N49" s="941"/>
      <c r="O49" s="941"/>
      <c r="P49" s="941"/>
      <c r="Q49" s="941"/>
      <c r="R49" s="942"/>
      <c r="S49" s="940"/>
      <c r="T49" s="941"/>
      <c r="U49" s="941"/>
      <c r="V49" s="941"/>
      <c r="W49" s="941"/>
      <c r="X49" s="941"/>
      <c r="Y49" s="941"/>
      <c r="Z49" s="942"/>
      <c r="AA49" s="940"/>
      <c r="AB49" s="941"/>
      <c r="AC49" s="941"/>
      <c r="AD49" s="941"/>
      <c r="AE49" s="941"/>
      <c r="AF49" s="941"/>
      <c r="AG49" s="941"/>
      <c r="AH49" s="942"/>
      <c r="AI49" s="940"/>
      <c r="AJ49" s="941"/>
      <c r="AK49" s="941"/>
      <c r="AL49" s="941"/>
      <c r="AM49" s="941"/>
      <c r="AN49" s="941"/>
      <c r="AO49" s="941"/>
      <c r="AP49" s="941"/>
      <c r="AQ49" s="946"/>
      <c r="AR49" s="937">
        <f>K49+S49+AA49-AI49</f>
        <v>0</v>
      </c>
      <c r="AS49" s="931"/>
      <c r="AT49" s="931"/>
      <c r="AU49" s="931"/>
      <c r="AV49" s="931"/>
      <c r="AW49" s="931"/>
      <c r="AX49" s="931"/>
      <c r="AY49" s="939"/>
    </row>
    <row r="50" spans="2:52" ht="11.25" customHeight="1" x14ac:dyDescent="0.15">
      <c r="B50" s="957"/>
      <c r="C50" s="830"/>
      <c r="D50" s="830"/>
      <c r="E50" s="958"/>
      <c r="F50" s="958"/>
      <c r="G50" s="830"/>
      <c r="H50" s="830"/>
      <c r="I50" s="958"/>
      <c r="J50" s="832"/>
      <c r="K50" s="943"/>
      <c r="L50" s="944"/>
      <c r="M50" s="944"/>
      <c r="N50" s="944"/>
      <c r="O50" s="944"/>
      <c r="P50" s="944"/>
      <c r="Q50" s="944"/>
      <c r="R50" s="945"/>
      <c r="S50" s="943"/>
      <c r="T50" s="944"/>
      <c r="U50" s="944"/>
      <c r="V50" s="944"/>
      <c r="W50" s="944"/>
      <c r="X50" s="944"/>
      <c r="Y50" s="944"/>
      <c r="Z50" s="945"/>
      <c r="AA50" s="943"/>
      <c r="AB50" s="944"/>
      <c r="AC50" s="944"/>
      <c r="AD50" s="944"/>
      <c r="AE50" s="944"/>
      <c r="AF50" s="944"/>
      <c r="AG50" s="944"/>
      <c r="AH50" s="945"/>
      <c r="AI50" s="943"/>
      <c r="AJ50" s="944"/>
      <c r="AK50" s="944"/>
      <c r="AL50" s="944"/>
      <c r="AM50" s="944"/>
      <c r="AN50" s="944"/>
      <c r="AO50" s="944"/>
      <c r="AP50" s="944"/>
      <c r="AQ50" s="947"/>
      <c r="AR50" s="937"/>
      <c r="AS50" s="931"/>
      <c r="AT50" s="931"/>
      <c r="AU50" s="931"/>
      <c r="AV50" s="931"/>
      <c r="AW50" s="931"/>
      <c r="AX50" s="931"/>
      <c r="AY50" s="939"/>
    </row>
    <row r="51" spans="2:52" ht="9" customHeight="1" x14ac:dyDescent="0.15">
      <c r="B51" s="797" t="s">
        <v>280</v>
      </c>
      <c r="C51" s="798"/>
      <c r="D51" s="798"/>
      <c r="E51" s="798"/>
      <c r="F51" s="798"/>
      <c r="G51" s="798"/>
      <c r="H51" s="798"/>
      <c r="I51" s="798"/>
      <c r="J51" s="799"/>
      <c r="K51" s="959"/>
      <c r="L51" s="960"/>
      <c r="M51" s="960"/>
      <c r="N51" s="960"/>
      <c r="O51" s="960"/>
      <c r="P51" s="960"/>
      <c r="Q51" s="960"/>
      <c r="R51" s="960"/>
      <c r="S51" s="959"/>
      <c r="T51" s="960"/>
      <c r="U51" s="960"/>
      <c r="V51" s="960"/>
      <c r="W51" s="960"/>
      <c r="X51" s="960"/>
      <c r="Y51" s="960"/>
      <c r="Z51" s="960"/>
      <c r="AA51" s="959"/>
      <c r="AB51" s="960"/>
      <c r="AC51" s="960"/>
      <c r="AD51" s="960"/>
      <c r="AE51" s="960"/>
      <c r="AF51" s="960"/>
      <c r="AG51" s="960"/>
      <c r="AH51" s="960"/>
      <c r="AI51" s="959"/>
      <c r="AJ51" s="960"/>
      <c r="AK51" s="960"/>
      <c r="AL51" s="960"/>
      <c r="AM51" s="960"/>
      <c r="AN51" s="960"/>
      <c r="AO51" s="960"/>
      <c r="AP51" s="960"/>
      <c r="AQ51" s="960"/>
      <c r="AR51" s="952"/>
      <c r="AS51" s="949"/>
      <c r="AT51" s="949"/>
      <c r="AU51" s="949"/>
      <c r="AV51" s="949"/>
      <c r="AW51" s="949"/>
      <c r="AX51" s="949"/>
      <c r="AY51" s="953"/>
    </row>
    <row r="52" spans="2:52" ht="9" customHeight="1" x14ac:dyDescent="0.15">
      <c r="B52" s="800"/>
      <c r="C52" s="801"/>
      <c r="D52" s="801"/>
      <c r="E52" s="801"/>
      <c r="F52" s="801"/>
      <c r="G52" s="801"/>
      <c r="H52" s="801"/>
      <c r="I52" s="801"/>
      <c r="J52" s="802"/>
      <c r="K52" s="961"/>
      <c r="L52" s="962"/>
      <c r="M52" s="962"/>
      <c r="N52" s="962"/>
      <c r="O52" s="962"/>
      <c r="P52" s="962"/>
      <c r="Q52" s="962"/>
      <c r="R52" s="962"/>
      <c r="S52" s="961"/>
      <c r="T52" s="962"/>
      <c r="U52" s="962"/>
      <c r="V52" s="962"/>
      <c r="W52" s="962"/>
      <c r="X52" s="962"/>
      <c r="Y52" s="962"/>
      <c r="Z52" s="962"/>
      <c r="AA52" s="961"/>
      <c r="AB52" s="962"/>
      <c r="AC52" s="962"/>
      <c r="AD52" s="962"/>
      <c r="AE52" s="962"/>
      <c r="AF52" s="962"/>
      <c r="AG52" s="962"/>
      <c r="AH52" s="962"/>
      <c r="AI52" s="961"/>
      <c r="AJ52" s="962"/>
      <c r="AK52" s="962"/>
      <c r="AL52" s="962"/>
      <c r="AM52" s="962"/>
      <c r="AN52" s="962"/>
      <c r="AO52" s="962"/>
      <c r="AP52" s="962"/>
      <c r="AQ52" s="962"/>
      <c r="AR52" s="954"/>
      <c r="AS52" s="951"/>
      <c r="AT52" s="951"/>
      <c r="AU52" s="951"/>
      <c r="AV52" s="951"/>
      <c r="AW52" s="951"/>
      <c r="AX52" s="951"/>
      <c r="AY52" s="955"/>
      <c r="AZ52" s="105"/>
    </row>
    <row r="53" spans="2:52" ht="11.25" customHeight="1" x14ac:dyDescent="0.15">
      <c r="B53" s="956">
        <v>2024</v>
      </c>
      <c r="C53" s="829"/>
      <c r="D53" s="829"/>
      <c r="E53" s="825" t="s">
        <v>278</v>
      </c>
      <c r="F53" s="825"/>
      <c r="G53" s="825">
        <v>6</v>
      </c>
      <c r="H53" s="829"/>
      <c r="I53" s="825" t="s">
        <v>279</v>
      </c>
      <c r="J53" s="831"/>
      <c r="K53" s="940"/>
      <c r="L53" s="941"/>
      <c r="M53" s="941"/>
      <c r="N53" s="941"/>
      <c r="O53" s="941"/>
      <c r="P53" s="941"/>
      <c r="Q53" s="941"/>
      <c r="R53" s="942"/>
      <c r="S53" s="940"/>
      <c r="T53" s="941"/>
      <c r="U53" s="941"/>
      <c r="V53" s="941"/>
      <c r="W53" s="941"/>
      <c r="X53" s="941"/>
      <c r="Y53" s="941"/>
      <c r="Z53" s="942"/>
      <c r="AA53" s="940"/>
      <c r="AB53" s="941"/>
      <c r="AC53" s="941"/>
      <c r="AD53" s="941"/>
      <c r="AE53" s="941"/>
      <c r="AF53" s="941"/>
      <c r="AG53" s="941"/>
      <c r="AH53" s="942"/>
      <c r="AI53" s="940"/>
      <c r="AJ53" s="941"/>
      <c r="AK53" s="941"/>
      <c r="AL53" s="941"/>
      <c r="AM53" s="941"/>
      <c r="AN53" s="941"/>
      <c r="AO53" s="941"/>
      <c r="AP53" s="941"/>
      <c r="AQ53" s="946"/>
      <c r="AR53" s="937">
        <f>K53+S53+AA53-AI53</f>
        <v>0</v>
      </c>
      <c r="AS53" s="931"/>
      <c r="AT53" s="931"/>
      <c r="AU53" s="931"/>
      <c r="AV53" s="931"/>
      <c r="AW53" s="931"/>
      <c r="AX53" s="931"/>
      <c r="AY53" s="939"/>
      <c r="AZ53" s="105"/>
    </row>
    <row r="54" spans="2:52" ht="11.25" customHeight="1" x14ac:dyDescent="0.15">
      <c r="B54" s="957"/>
      <c r="C54" s="830"/>
      <c r="D54" s="830"/>
      <c r="E54" s="958"/>
      <c r="F54" s="958"/>
      <c r="G54" s="830"/>
      <c r="H54" s="830"/>
      <c r="I54" s="958"/>
      <c r="J54" s="832"/>
      <c r="K54" s="943"/>
      <c r="L54" s="944"/>
      <c r="M54" s="944"/>
      <c r="N54" s="944"/>
      <c r="O54" s="944"/>
      <c r="P54" s="944"/>
      <c r="Q54" s="944"/>
      <c r="R54" s="945"/>
      <c r="S54" s="943"/>
      <c r="T54" s="944"/>
      <c r="U54" s="944"/>
      <c r="V54" s="944"/>
      <c r="W54" s="944"/>
      <c r="X54" s="944"/>
      <c r="Y54" s="944"/>
      <c r="Z54" s="945"/>
      <c r="AA54" s="943"/>
      <c r="AB54" s="944"/>
      <c r="AC54" s="944"/>
      <c r="AD54" s="944"/>
      <c r="AE54" s="944"/>
      <c r="AF54" s="944"/>
      <c r="AG54" s="944"/>
      <c r="AH54" s="945"/>
      <c r="AI54" s="943"/>
      <c r="AJ54" s="944"/>
      <c r="AK54" s="944"/>
      <c r="AL54" s="944"/>
      <c r="AM54" s="944"/>
      <c r="AN54" s="944"/>
      <c r="AO54" s="944"/>
      <c r="AP54" s="944"/>
      <c r="AQ54" s="947"/>
      <c r="AR54" s="937"/>
      <c r="AS54" s="931"/>
      <c r="AT54" s="931"/>
      <c r="AU54" s="931"/>
      <c r="AV54" s="931"/>
      <c r="AW54" s="931"/>
      <c r="AX54" s="931"/>
      <c r="AY54" s="939"/>
      <c r="AZ54" s="105"/>
    </row>
    <row r="55" spans="2:52" ht="9" customHeight="1" x14ac:dyDescent="0.15">
      <c r="B55" s="797" t="s">
        <v>280</v>
      </c>
      <c r="C55" s="798"/>
      <c r="D55" s="798"/>
      <c r="E55" s="798"/>
      <c r="F55" s="798"/>
      <c r="G55" s="798"/>
      <c r="H55" s="798"/>
      <c r="I55" s="798"/>
      <c r="J55" s="799"/>
      <c r="K55" s="959"/>
      <c r="L55" s="960"/>
      <c r="M55" s="960"/>
      <c r="N55" s="960"/>
      <c r="O55" s="960"/>
      <c r="P55" s="960"/>
      <c r="Q55" s="960"/>
      <c r="R55" s="960"/>
      <c r="S55" s="959"/>
      <c r="T55" s="960"/>
      <c r="U55" s="960"/>
      <c r="V55" s="960"/>
      <c r="W55" s="960"/>
      <c r="X55" s="960"/>
      <c r="Y55" s="960"/>
      <c r="Z55" s="960"/>
      <c r="AA55" s="959"/>
      <c r="AB55" s="960"/>
      <c r="AC55" s="960"/>
      <c r="AD55" s="960"/>
      <c r="AE55" s="960"/>
      <c r="AF55" s="960"/>
      <c r="AG55" s="960"/>
      <c r="AH55" s="960"/>
      <c r="AI55" s="959"/>
      <c r="AJ55" s="960"/>
      <c r="AK55" s="960"/>
      <c r="AL55" s="960"/>
      <c r="AM55" s="960"/>
      <c r="AN55" s="960"/>
      <c r="AO55" s="960"/>
      <c r="AP55" s="960"/>
      <c r="AQ55" s="960"/>
      <c r="AR55" s="952"/>
      <c r="AS55" s="949"/>
      <c r="AT55" s="949"/>
      <c r="AU55" s="949"/>
      <c r="AV55" s="949"/>
      <c r="AW55" s="949"/>
      <c r="AX55" s="949"/>
      <c r="AY55" s="953"/>
    </row>
    <row r="56" spans="2:52" ht="9" customHeight="1" x14ac:dyDescent="0.15">
      <c r="B56" s="800"/>
      <c r="C56" s="801"/>
      <c r="D56" s="801"/>
      <c r="E56" s="801"/>
      <c r="F56" s="801"/>
      <c r="G56" s="801"/>
      <c r="H56" s="801"/>
      <c r="I56" s="801"/>
      <c r="J56" s="802"/>
      <c r="K56" s="961"/>
      <c r="L56" s="962"/>
      <c r="M56" s="962"/>
      <c r="N56" s="962"/>
      <c r="O56" s="962"/>
      <c r="P56" s="962"/>
      <c r="Q56" s="962"/>
      <c r="R56" s="962"/>
      <c r="S56" s="961"/>
      <c r="T56" s="962"/>
      <c r="U56" s="962"/>
      <c r="V56" s="962"/>
      <c r="W56" s="962"/>
      <c r="X56" s="962"/>
      <c r="Y56" s="962"/>
      <c r="Z56" s="962"/>
      <c r="AA56" s="961"/>
      <c r="AB56" s="962"/>
      <c r="AC56" s="962"/>
      <c r="AD56" s="962"/>
      <c r="AE56" s="962"/>
      <c r="AF56" s="962"/>
      <c r="AG56" s="962"/>
      <c r="AH56" s="962"/>
      <c r="AI56" s="961"/>
      <c r="AJ56" s="962"/>
      <c r="AK56" s="962"/>
      <c r="AL56" s="962"/>
      <c r="AM56" s="962"/>
      <c r="AN56" s="962"/>
      <c r="AO56" s="962"/>
      <c r="AP56" s="962"/>
      <c r="AQ56" s="962"/>
      <c r="AR56" s="954"/>
      <c r="AS56" s="951"/>
      <c r="AT56" s="951"/>
      <c r="AU56" s="951"/>
      <c r="AV56" s="951"/>
      <c r="AW56" s="951"/>
      <c r="AX56" s="951"/>
      <c r="AY56" s="955"/>
    </row>
    <row r="57" spans="2:52" ht="11.25" customHeight="1" x14ac:dyDescent="0.15">
      <c r="B57" s="956">
        <v>2024</v>
      </c>
      <c r="C57" s="829"/>
      <c r="D57" s="829"/>
      <c r="E57" s="825" t="s">
        <v>278</v>
      </c>
      <c r="F57" s="825"/>
      <c r="G57" s="825">
        <v>7</v>
      </c>
      <c r="H57" s="829"/>
      <c r="I57" s="825" t="s">
        <v>279</v>
      </c>
      <c r="J57" s="831"/>
      <c r="K57" s="940"/>
      <c r="L57" s="941"/>
      <c r="M57" s="941"/>
      <c r="N57" s="941"/>
      <c r="O57" s="941"/>
      <c r="P57" s="941"/>
      <c r="Q57" s="941"/>
      <c r="R57" s="942"/>
      <c r="S57" s="940"/>
      <c r="T57" s="941"/>
      <c r="U57" s="941"/>
      <c r="V57" s="941"/>
      <c r="W57" s="941"/>
      <c r="X57" s="941"/>
      <c r="Y57" s="941"/>
      <c r="Z57" s="942"/>
      <c r="AA57" s="940"/>
      <c r="AB57" s="941"/>
      <c r="AC57" s="941"/>
      <c r="AD57" s="941"/>
      <c r="AE57" s="941"/>
      <c r="AF57" s="941"/>
      <c r="AG57" s="941"/>
      <c r="AH57" s="942"/>
      <c r="AI57" s="940"/>
      <c r="AJ57" s="941"/>
      <c r="AK57" s="941"/>
      <c r="AL57" s="941"/>
      <c r="AM57" s="941"/>
      <c r="AN57" s="941"/>
      <c r="AO57" s="941"/>
      <c r="AP57" s="941"/>
      <c r="AQ57" s="946"/>
      <c r="AR57" s="937">
        <f>K57+S57+AA57-AI57</f>
        <v>0</v>
      </c>
      <c r="AS57" s="931"/>
      <c r="AT57" s="931"/>
      <c r="AU57" s="931"/>
      <c r="AV57" s="931"/>
      <c r="AW57" s="931"/>
      <c r="AX57" s="931"/>
      <c r="AY57" s="939"/>
    </row>
    <row r="58" spans="2:52" ht="11.25" customHeight="1" x14ac:dyDescent="0.15">
      <c r="B58" s="957"/>
      <c r="C58" s="830"/>
      <c r="D58" s="830"/>
      <c r="E58" s="958"/>
      <c r="F58" s="958"/>
      <c r="G58" s="830"/>
      <c r="H58" s="830"/>
      <c r="I58" s="958"/>
      <c r="J58" s="832"/>
      <c r="K58" s="943"/>
      <c r="L58" s="944"/>
      <c r="M58" s="944"/>
      <c r="N58" s="944"/>
      <c r="O58" s="944"/>
      <c r="P58" s="944"/>
      <c r="Q58" s="944"/>
      <c r="R58" s="945"/>
      <c r="S58" s="943"/>
      <c r="T58" s="944"/>
      <c r="U58" s="944"/>
      <c r="V58" s="944"/>
      <c r="W58" s="944"/>
      <c r="X58" s="944"/>
      <c r="Y58" s="944"/>
      <c r="Z58" s="945"/>
      <c r="AA58" s="943"/>
      <c r="AB58" s="944"/>
      <c r="AC58" s="944"/>
      <c r="AD58" s="944"/>
      <c r="AE58" s="944"/>
      <c r="AF58" s="944"/>
      <c r="AG58" s="944"/>
      <c r="AH58" s="945"/>
      <c r="AI58" s="943"/>
      <c r="AJ58" s="944"/>
      <c r="AK58" s="944"/>
      <c r="AL58" s="944"/>
      <c r="AM58" s="944"/>
      <c r="AN58" s="944"/>
      <c r="AO58" s="944"/>
      <c r="AP58" s="944"/>
      <c r="AQ58" s="947"/>
      <c r="AR58" s="937"/>
      <c r="AS58" s="931"/>
      <c r="AT58" s="931"/>
      <c r="AU58" s="931"/>
      <c r="AV58" s="931"/>
      <c r="AW58" s="931"/>
      <c r="AX58" s="931"/>
      <c r="AY58" s="939"/>
    </row>
    <row r="59" spans="2:52" ht="9" customHeight="1" x14ac:dyDescent="0.15">
      <c r="B59" s="797" t="s">
        <v>280</v>
      </c>
      <c r="C59" s="798"/>
      <c r="D59" s="798"/>
      <c r="E59" s="798"/>
      <c r="F59" s="798"/>
      <c r="G59" s="798"/>
      <c r="H59" s="798"/>
      <c r="I59" s="798"/>
      <c r="J59" s="799"/>
      <c r="K59" s="959"/>
      <c r="L59" s="960"/>
      <c r="M59" s="960"/>
      <c r="N59" s="960"/>
      <c r="O59" s="960"/>
      <c r="P59" s="960"/>
      <c r="Q59" s="960"/>
      <c r="R59" s="960"/>
      <c r="S59" s="959"/>
      <c r="T59" s="960"/>
      <c r="U59" s="960"/>
      <c r="V59" s="960"/>
      <c r="W59" s="960"/>
      <c r="X59" s="960"/>
      <c r="Y59" s="960"/>
      <c r="Z59" s="960"/>
      <c r="AA59" s="959"/>
      <c r="AB59" s="960"/>
      <c r="AC59" s="960"/>
      <c r="AD59" s="960"/>
      <c r="AE59" s="960"/>
      <c r="AF59" s="960"/>
      <c r="AG59" s="960"/>
      <c r="AH59" s="960"/>
      <c r="AI59" s="959"/>
      <c r="AJ59" s="960"/>
      <c r="AK59" s="960"/>
      <c r="AL59" s="960"/>
      <c r="AM59" s="960"/>
      <c r="AN59" s="960"/>
      <c r="AO59" s="960"/>
      <c r="AP59" s="960"/>
      <c r="AQ59" s="960"/>
      <c r="AR59" s="952"/>
      <c r="AS59" s="949"/>
      <c r="AT59" s="949"/>
      <c r="AU59" s="949"/>
      <c r="AV59" s="949"/>
      <c r="AW59" s="949"/>
      <c r="AX59" s="949"/>
      <c r="AY59" s="953"/>
    </row>
    <row r="60" spans="2:52" ht="9" customHeight="1" x14ac:dyDescent="0.15">
      <c r="B60" s="800"/>
      <c r="C60" s="801"/>
      <c r="D60" s="801"/>
      <c r="E60" s="801"/>
      <c r="F60" s="801"/>
      <c r="G60" s="801"/>
      <c r="H60" s="801"/>
      <c r="I60" s="801"/>
      <c r="J60" s="802"/>
      <c r="K60" s="961"/>
      <c r="L60" s="962"/>
      <c r="M60" s="962"/>
      <c r="N60" s="962"/>
      <c r="O60" s="962"/>
      <c r="P60" s="962"/>
      <c r="Q60" s="962"/>
      <c r="R60" s="962"/>
      <c r="S60" s="961"/>
      <c r="T60" s="962"/>
      <c r="U60" s="962"/>
      <c r="V60" s="962"/>
      <c r="W60" s="962"/>
      <c r="X60" s="962"/>
      <c r="Y60" s="962"/>
      <c r="Z60" s="962"/>
      <c r="AA60" s="961"/>
      <c r="AB60" s="962"/>
      <c r="AC60" s="962"/>
      <c r="AD60" s="962"/>
      <c r="AE60" s="962"/>
      <c r="AF60" s="962"/>
      <c r="AG60" s="962"/>
      <c r="AH60" s="962"/>
      <c r="AI60" s="961"/>
      <c r="AJ60" s="962"/>
      <c r="AK60" s="962"/>
      <c r="AL60" s="962"/>
      <c r="AM60" s="962"/>
      <c r="AN60" s="962"/>
      <c r="AO60" s="962"/>
      <c r="AP60" s="962"/>
      <c r="AQ60" s="962"/>
      <c r="AR60" s="954"/>
      <c r="AS60" s="951"/>
      <c r="AT60" s="951"/>
      <c r="AU60" s="951"/>
      <c r="AV60" s="951"/>
      <c r="AW60" s="951"/>
      <c r="AX60" s="951"/>
      <c r="AY60" s="955"/>
    </row>
    <row r="61" spans="2:52" ht="11.25" customHeight="1" x14ac:dyDescent="0.15">
      <c r="B61" s="956">
        <v>2024</v>
      </c>
      <c r="C61" s="829"/>
      <c r="D61" s="829"/>
      <c r="E61" s="825" t="s">
        <v>278</v>
      </c>
      <c r="F61" s="825"/>
      <c r="G61" s="825">
        <v>8</v>
      </c>
      <c r="H61" s="829"/>
      <c r="I61" s="825" t="s">
        <v>279</v>
      </c>
      <c r="J61" s="831"/>
      <c r="K61" s="940"/>
      <c r="L61" s="941"/>
      <c r="M61" s="941"/>
      <c r="N61" s="941"/>
      <c r="O61" s="941"/>
      <c r="P61" s="941"/>
      <c r="Q61" s="941"/>
      <c r="R61" s="942"/>
      <c r="S61" s="940"/>
      <c r="T61" s="941"/>
      <c r="U61" s="941"/>
      <c r="V61" s="941"/>
      <c r="W61" s="941"/>
      <c r="X61" s="941"/>
      <c r="Y61" s="941"/>
      <c r="Z61" s="942"/>
      <c r="AA61" s="940"/>
      <c r="AB61" s="941"/>
      <c r="AC61" s="941"/>
      <c r="AD61" s="941"/>
      <c r="AE61" s="941"/>
      <c r="AF61" s="941"/>
      <c r="AG61" s="941"/>
      <c r="AH61" s="942"/>
      <c r="AI61" s="940"/>
      <c r="AJ61" s="941"/>
      <c r="AK61" s="941"/>
      <c r="AL61" s="941"/>
      <c r="AM61" s="941"/>
      <c r="AN61" s="941"/>
      <c r="AO61" s="941"/>
      <c r="AP61" s="941"/>
      <c r="AQ61" s="946"/>
      <c r="AR61" s="937">
        <f>K61+S61+AA61-AI61</f>
        <v>0</v>
      </c>
      <c r="AS61" s="931"/>
      <c r="AT61" s="931"/>
      <c r="AU61" s="931"/>
      <c r="AV61" s="931"/>
      <c r="AW61" s="931"/>
      <c r="AX61" s="931"/>
      <c r="AY61" s="939"/>
    </row>
    <row r="62" spans="2:52" ht="11.25" customHeight="1" x14ac:dyDescent="0.15">
      <c r="B62" s="957"/>
      <c r="C62" s="830"/>
      <c r="D62" s="830"/>
      <c r="E62" s="958"/>
      <c r="F62" s="958"/>
      <c r="G62" s="830"/>
      <c r="H62" s="830"/>
      <c r="I62" s="958"/>
      <c r="J62" s="832"/>
      <c r="K62" s="943"/>
      <c r="L62" s="944"/>
      <c r="M62" s="944"/>
      <c r="N62" s="944"/>
      <c r="O62" s="944"/>
      <c r="P62" s="944"/>
      <c r="Q62" s="944"/>
      <c r="R62" s="945"/>
      <c r="S62" s="943"/>
      <c r="T62" s="944"/>
      <c r="U62" s="944"/>
      <c r="V62" s="944"/>
      <c r="W62" s="944"/>
      <c r="X62" s="944"/>
      <c r="Y62" s="944"/>
      <c r="Z62" s="945"/>
      <c r="AA62" s="943"/>
      <c r="AB62" s="944"/>
      <c r="AC62" s="944"/>
      <c r="AD62" s="944"/>
      <c r="AE62" s="944"/>
      <c r="AF62" s="944"/>
      <c r="AG62" s="944"/>
      <c r="AH62" s="945"/>
      <c r="AI62" s="943"/>
      <c r="AJ62" s="944"/>
      <c r="AK62" s="944"/>
      <c r="AL62" s="944"/>
      <c r="AM62" s="944"/>
      <c r="AN62" s="944"/>
      <c r="AO62" s="944"/>
      <c r="AP62" s="944"/>
      <c r="AQ62" s="947"/>
      <c r="AR62" s="937"/>
      <c r="AS62" s="931"/>
      <c r="AT62" s="931"/>
      <c r="AU62" s="931"/>
      <c r="AV62" s="931"/>
      <c r="AW62" s="931"/>
      <c r="AX62" s="931"/>
      <c r="AY62" s="939"/>
    </row>
    <row r="63" spans="2:52" ht="9" customHeight="1" x14ac:dyDescent="0.15">
      <c r="B63" s="797" t="s">
        <v>280</v>
      </c>
      <c r="C63" s="798"/>
      <c r="D63" s="798"/>
      <c r="E63" s="798"/>
      <c r="F63" s="798"/>
      <c r="G63" s="798"/>
      <c r="H63" s="798"/>
      <c r="I63" s="798"/>
      <c r="J63" s="799"/>
      <c r="K63" s="959"/>
      <c r="L63" s="960"/>
      <c r="M63" s="960"/>
      <c r="N63" s="960"/>
      <c r="O63" s="960"/>
      <c r="P63" s="960"/>
      <c r="Q63" s="960"/>
      <c r="R63" s="960"/>
      <c r="S63" s="959"/>
      <c r="T63" s="960"/>
      <c r="U63" s="960"/>
      <c r="V63" s="960"/>
      <c r="W63" s="960"/>
      <c r="X63" s="960"/>
      <c r="Y63" s="960"/>
      <c r="Z63" s="960"/>
      <c r="AA63" s="959"/>
      <c r="AB63" s="960"/>
      <c r="AC63" s="960"/>
      <c r="AD63" s="960"/>
      <c r="AE63" s="960"/>
      <c r="AF63" s="960"/>
      <c r="AG63" s="960"/>
      <c r="AH63" s="960"/>
      <c r="AI63" s="959"/>
      <c r="AJ63" s="960"/>
      <c r="AK63" s="960"/>
      <c r="AL63" s="960"/>
      <c r="AM63" s="960"/>
      <c r="AN63" s="960"/>
      <c r="AO63" s="960"/>
      <c r="AP63" s="960"/>
      <c r="AQ63" s="960"/>
      <c r="AR63" s="952"/>
      <c r="AS63" s="949"/>
      <c r="AT63" s="949"/>
      <c r="AU63" s="949"/>
      <c r="AV63" s="949"/>
      <c r="AW63" s="949"/>
      <c r="AX63" s="949"/>
      <c r="AY63" s="953"/>
    </row>
    <row r="64" spans="2:52" ht="9" customHeight="1" x14ac:dyDescent="0.15">
      <c r="B64" s="800"/>
      <c r="C64" s="801"/>
      <c r="D64" s="801"/>
      <c r="E64" s="801"/>
      <c r="F64" s="801"/>
      <c r="G64" s="801"/>
      <c r="H64" s="801"/>
      <c r="I64" s="801"/>
      <c r="J64" s="802"/>
      <c r="K64" s="961"/>
      <c r="L64" s="962"/>
      <c r="M64" s="962"/>
      <c r="N64" s="962"/>
      <c r="O64" s="962"/>
      <c r="P64" s="962"/>
      <c r="Q64" s="962"/>
      <c r="R64" s="962"/>
      <c r="S64" s="961"/>
      <c r="T64" s="962"/>
      <c r="U64" s="962"/>
      <c r="V64" s="962"/>
      <c r="W64" s="962"/>
      <c r="X64" s="962"/>
      <c r="Y64" s="962"/>
      <c r="Z64" s="962"/>
      <c r="AA64" s="961"/>
      <c r="AB64" s="962"/>
      <c r="AC64" s="962"/>
      <c r="AD64" s="962"/>
      <c r="AE64" s="962"/>
      <c r="AF64" s="962"/>
      <c r="AG64" s="962"/>
      <c r="AH64" s="962"/>
      <c r="AI64" s="961"/>
      <c r="AJ64" s="962"/>
      <c r="AK64" s="962"/>
      <c r="AL64" s="962"/>
      <c r="AM64" s="962"/>
      <c r="AN64" s="962"/>
      <c r="AO64" s="962"/>
      <c r="AP64" s="962"/>
      <c r="AQ64" s="962"/>
      <c r="AR64" s="954"/>
      <c r="AS64" s="951"/>
      <c r="AT64" s="951"/>
      <c r="AU64" s="951"/>
      <c r="AV64" s="951"/>
      <c r="AW64" s="951"/>
      <c r="AX64" s="951"/>
      <c r="AY64" s="955"/>
    </row>
    <row r="65" spans="2:52" ht="11.25" customHeight="1" x14ac:dyDescent="0.15">
      <c r="B65" s="956">
        <v>2024</v>
      </c>
      <c r="C65" s="829"/>
      <c r="D65" s="829"/>
      <c r="E65" s="825" t="s">
        <v>278</v>
      </c>
      <c r="F65" s="825"/>
      <c r="G65" s="825">
        <v>9</v>
      </c>
      <c r="H65" s="829"/>
      <c r="I65" s="825" t="s">
        <v>279</v>
      </c>
      <c r="J65" s="831"/>
      <c r="K65" s="940"/>
      <c r="L65" s="941"/>
      <c r="M65" s="941"/>
      <c r="N65" s="941"/>
      <c r="O65" s="941"/>
      <c r="P65" s="941"/>
      <c r="Q65" s="941"/>
      <c r="R65" s="942"/>
      <c r="S65" s="940"/>
      <c r="T65" s="941"/>
      <c r="U65" s="941"/>
      <c r="V65" s="941"/>
      <c r="W65" s="941"/>
      <c r="X65" s="941"/>
      <c r="Y65" s="941"/>
      <c r="Z65" s="942"/>
      <c r="AA65" s="940"/>
      <c r="AB65" s="941"/>
      <c r="AC65" s="941"/>
      <c r="AD65" s="941"/>
      <c r="AE65" s="941"/>
      <c r="AF65" s="941"/>
      <c r="AG65" s="941"/>
      <c r="AH65" s="942"/>
      <c r="AI65" s="940"/>
      <c r="AJ65" s="941"/>
      <c r="AK65" s="941"/>
      <c r="AL65" s="941"/>
      <c r="AM65" s="941"/>
      <c r="AN65" s="941"/>
      <c r="AO65" s="941"/>
      <c r="AP65" s="941"/>
      <c r="AQ65" s="946"/>
      <c r="AR65" s="937">
        <f>K65+S65+AA65-AI65</f>
        <v>0</v>
      </c>
      <c r="AS65" s="931"/>
      <c r="AT65" s="931"/>
      <c r="AU65" s="931"/>
      <c r="AV65" s="931"/>
      <c r="AW65" s="931"/>
      <c r="AX65" s="931"/>
      <c r="AY65" s="939"/>
    </row>
    <row r="66" spans="2:52" ht="11.25" customHeight="1" x14ac:dyDescent="0.15">
      <c r="B66" s="957"/>
      <c r="C66" s="830"/>
      <c r="D66" s="830"/>
      <c r="E66" s="958"/>
      <c r="F66" s="958"/>
      <c r="G66" s="830"/>
      <c r="H66" s="830"/>
      <c r="I66" s="958"/>
      <c r="J66" s="832"/>
      <c r="K66" s="943"/>
      <c r="L66" s="944"/>
      <c r="M66" s="944"/>
      <c r="N66" s="944"/>
      <c r="O66" s="944"/>
      <c r="P66" s="944"/>
      <c r="Q66" s="944"/>
      <c r="R66" s="945"/>
      <c r="S66" s="943"/>
      <c r="T66" s="944"/>
      <c r="U66" s="944"/>
      <c r="V66" s="944"/>
      <c r="W66" s="944"/>
      <c r="X66" s="944"/>
      <c r="Y66" s="944"/>
      <c r="Z66" s="945"/>
      <c r="AA66" s="943"/>
      <c r="AB66" s="944"/>
      <c r="AC66" s="944"/>
      <c r="AD66" s="944"/>
      <c r="AE66" s="944"/>
      <c r="AF66" s="944"/>
      <c r="AG66" s="944"/>
      <c r="AH66" s="945"/>
      <c r="AI66" s="943"/>
      <c r="AJ66" s="944"/>
      <c r="AK66" s="944"/>
      <c r="AL66" s="944"/>
      <c r="AM66" s="944"/>
      <c r="AN66" s="944"/>
      <c r="AO66" s="944"/>
      <c r="AP66" s="944"/>
      <c r="AQ66" s="947"/>
      <c r="AR66" s="937"/>
      <c r="AS66" s="931"/>
      <c r="AT66" s="931"/>
      <c r="AU66" s="931"/>
      <c r="AV66" s="931"/>
      <c r="AW66" s="931"/>
      <c r="AX66" s="931"/>
      <c r="AY66" s="939"/>
    </row>
    <row r="67" spans="2:52" ht="9" customHeight="1" x14ac:dyDescent="0.15">
      <c r="B67" s="797" t="s">
        <v>280</v>
      </c>
      <c r="C67" s="798"/>
      <c r="D67" s="798"/>
      <c r="E67" s="798"/>
      <c r="F67" s="798"/>
      <c r="G67" s="798"/>
      <c r="H67" s="798"/>
      <c r="I67" s="798"/>
      <c r="J67" s="799"/>
      <c r="K67" s="959"/>
      <c r="L67" s="960"/>
      <c r="M67" s="960"/>
      <c r="N67" s="960"/>
      <c r="O67" s="960"/>
      <c r="P67" s="960"/>
      <c r="Q67" s="960"/>
      <c r="R67" s="960"/>
      <c r="S67" s="959"/>
      <c r="T67" s="960"/>
      <c r="U67" s="960"/>
      <c r="V67" s="960"/>
      <c r="W67" s="960"/>
      <c r="X67" s="960"/>
      <c r="Y67" s="960"/>
      <c r="Z67" s="960"/>
      <c r="AA67" s="959"/>
      <c r="AB67" s="960"/>
      <c r="AC67" s="960"/>
      <c r="AD67" s="960"/>
      <c r="AE67" s="960"/>
      <c r="AF67" s="960"/>
      <c r="AG67" s="960"/>
      <c r="AH67" s="960"/>
      <c r="AI67" s="959"/>
      <c r="AJ67" s="960"/>
      <c r="AK67" s="960"/>
      <c r="AL67" s="960"/>
      <c r="AM67" s="960"/>
      <c r="AN67" s="960"/>
      <c r="AO67" s="960"/>
      <c r="AP67" s="960"/>
      <c r="AQ67" s="960"/>
      <c r="AR67" s="952"/>
      <c r="AS67" s="949"/>
      <c r="AT67" s="949"/>
      <c r="AU67" s="949"/>
      <c r="AV67" s="949"/>
      <c r="AW67" s="949"/>
      <c r="AX67" s="949"/>
      <c r="AY67" s="953"/>
    </row>
    <row r="68" spans="2:52" ht="9" customHeight="1" x14ac:dyDescent="0.15">
      <c r="B68" s="800"/>
      <c r="C68" s="801"/>
      <c r="D68" s="801"/>
      <c r="E68" s="801"/>
      <c r="F68" s="801"/>
      <c r="G68" s="801"/>
      <c r="H68" s="801"/>
      <c r="I68" s="801"/>
      <c r="J68" s="802"/>
      <c r="K68" s="961"/>
      <c r="L68" s="962"/>
      <c r="M68" s="962"/>
      <c r="N68" s="962"/>
      <c r="O68" s="962"/>
      <c r="P68" s="962"/>
      <c r="Q68" s="962"/>
      <c r="R68" s="962"/>
      <c r="S68" s="961"/>
      <c r="T68" s="962"/>
      <c r="U68" s="962"/>
      <c r="V68" s="962"/>
      <c r="W68" s="962"/>
      <c r="X68" s="962"/>
      <c r="Y68" s="962"/>
      <c r="Z68" s="962"/>
      <c r="AA68" s="961"/>
      <c r="AB68" s="962"/>
      <c r="AC68" s="962"/>
      <c r="AD68" s="962"/>
      <c r="AE68" s="962"/>
      <c r="AF68" s="962"/>
      <c r="AG68" s="962"/>
      <c r="AH68" s="962"/>
      <c r="AI68" s="961"/>
      <c r="AJ68" s="962"/>
      <c r="AK68" s="962"/>
      <c r="AL68" s="962"/>
      <c r="AM68" s="962"/>
      <c r="AN68" s="962"/>
      <c r="AO68" s="962"/>
      <c r="AP68" s="962"/>
      <c r="AQ68" s="962"/>
      <c r="AR68" s="954"/>
      <c r="AS68" s="951"/>
      <c r="AT68" s="951"/>
      <c r="AU68" s="951"/>
      <c r="AV68" s="951"/>
      <c r="AW68" s="951"/>
      <c r="AX68" s="951"/>
      <c r="AY68" s="955"/>
    </row>
    <row r="69" spans="2:52" ht="11.25" customHeight="1" x14ac:dyDescent="0.15">
      <c r="B69" s="956">
        <v>2024</v>
      </c>
      <c r="C69" s="829"/>
      <c r="D69" s="829"/>
      <c r="E69" s="825" t="s">
        <v>278</v>
      </c>
      <c r="F69" s="825"/>
      <c r="G69" s="825">
        <v>10</v>
      </c>
      <c r="H69" s="829"/>
      <c r="I69" s="825" t="s">
        <v>279</v>
      </c>
      <c r="J69" s="831"/>
      <c r="K69" s="940"/>
      <c r="L69" s="941"/>
      <c r="M69" s="941"/>
      <c r="N69" s="941"/>
      <c r="O69" s="941"/>
      <c r="P69" s="941"/>
      <c r="Q69" s="941"/>
      <c r="R69" s="942"/>
      <c r="S69" s="940"/>
      <c r="T69" s="941"/>
      <c r="U69" s="941"/>
      <c r="V69" s="941"/>
      <c r="W69" s="941"/>
      <c r="X69" s="941"/>
      <c r="Y69" s="941"/>
      <c r="Z69" s="942"/>
      <c r="AA69" s="940"/>
      <c r="AB69" s="941"/>
      <c r="AC69" s="941"/>
      <c r="AD69" s="941"/>
      <c r="AE69" s="941"/>
      <c r="AF69" s="941"/>
      <c r="AG69" s="941"/>
      <c r="AH69" s="942"/>
      <c r="AI69" s="940"/>
      <c r="AJ69" s="941"/>
      <c r="AK69" s="941"/>
      <c r="AL69" s="941"/>
      <c r="AM69" s="941"/>
      <c r="AN69" s="941"/>
      <c r="AO69" s="941"/>
      <c r="AP69" s="941"/>
      <c r="AQ69" s="946"/>
      <c r="AR69" s="937">
        <f>K69+S69+AA69-AI69</f>
        <v>0</v>
      </c>
      <c r="AS69" s="931"/>
      <c r="AT69" s="931"/>
      <c r="AU69" s="931"/>
      <c r="AV69" s="931"/>
      <c r="AW69" s="931"/>
      <c r="AX69" s="931"/>
      <c r="AY69" s="939"/>
    </row>
    <row r="70" spans="2:52" ht="11.25" customHeight="1" x14ac:dyDescent="0.15">
      <c r="B70" s="957"/>
      <c r="C70" s="830"/>
      <c r="D70" s="830"/>
      <c r="E70" s="958"/>
      <c r="F70" s="958"/>
      <c r="G70" s="830"/>
      <c r="H70" s="830"/>
      <c r="I70" s="958"/>
      <c r="J70" s="832"/>
      <c r="K70" s="943"/>
      <c r="L70" s="944"/>
      <c r="M70" s="944"/>
      <c r="N70" s="944"/>
      <c r="O70" s="944"/>
      <c r="P70" s="944"/>
      <c r="Q70" s="944"/>
      <c r="R70" s="945"/>
      <c r="S70" s="943"/>
      <c r="T70" s="944"/>
      <c r="U70" s="944"/>
      <c r="V70" s="944"/>
      <c r="W70" s="944"/>
      <c r="X70" s="944"/>
      <c r="Y70" s="944"/>
      <c r="Z70" s="945"/>
      <c r="AA70" s="943"/>
      <c r="AB70" s="944"/>
      <c r="AC70" s="944"/>
      <c r="AD70" s="944"/>
      <c r="AE70" s="944"/>
      <c r="AF70" s="944"/>
      <c r="AG70" s="944"/>
      <c r="AH70" s="945"/>
      <c r="AI70" s="943"/>
      <c r="AJ70" s="944"/>
      <c r="AK70" s="944"/>
      <c r="AL70" s="944"/>
      <c r="AM70" s="944"/>
      <c r="AN70" s="944"/>
      <c r="AO70" s="944"/>
      <c r="AP70" s="944"/>
      <c r="AQ70" s="947"/>
      <c r="AR70" s="937"/>
      <c r="AS70" s="931"/>
      <c r="AT70" s="931"/>
      <c r="AU70" s="931"/>
      <c r="AV70" s="931"/>
      <c r="AW70" s="931"/>
      <c r="AX70" s="931"/>
      <c r="AY70" s="939"/>
    </row>
    <row r="71" spans="2:52" ht="9" customHeight="1" x14ac:dyDescent="0.15">
      <c r="B71" s="797" t="s">
        <v>280</v>
      </c>
      <c r="C71" s="798"/>
      <c r="D71" s="798"/>
      <c r="E71" s="798"/>
      <c r="F71" s="798"/>
      <c r="G71" s="798"/>
      <c r="H71" s="798"/>
      <c r="I71" s="798"/>
      <c r="J71" s="799"/>
      <c r="K71" s="959"/>
      <c r="L71" s="960"/>
      <c r="M71" s="960"/>
      <c r="N71" s="960"/>
      <c r="O71" s="960"/>
      <c r="P71" s="960"/>
      <c r="Q71" s="960"/>
      <c r="R71" s="960"/>
      <c r="S71" s="959"/>
      <c r="T71" s="960"/>
      <c r="U71" s="960"/>
      <c r="V71" s="960"/>
      <c r="W71" s="960"/>
      <c r="X71" s="960"/>
      <c r="Y71" s="960"/>
      <c r="Z71" s="960"/>
      <c r="AA71" s="959"/>
      <c r="AB71" s="960"/>
      <c r="AC71" s="960"/>
      <c r="AD71" s="960"/>
      <c r="AE71" s="960"/>
      <c r="AF71" s="960"/>
      <c r="AG71" s="960"/>
      <c r="AH71" s="960"/>
      <c r="AI71" s="959"/>
      <c r="AJ71" s="960"/>
      <c r="AK71" s="960"/>
      <c r="AL71" s="960"/>
      <c r="AM71" s="960"/>
      <c r="AN71" s="960"/>
      <c r="AO71" s="960"/>
      <c r="AP71" s="960"/>
      <c r="AQ71" s="960"/>
      <c r="AR71" s="952"/>
      <c r="AS71" s="949"/>
      <c r="AT71" s="949"/>
      <c r="AU71" s="949"/>
      <c r="AV71" s="949"/>
      <c r="AW71" s="949"/>
      <c r="AX71" s="949"/>
      <c r="AY71" s="953"/>
    </row>
    <row r="72" spans="2:52" ht="9" customHeight="1" x14ac:dyDescent="0.15">
      <c r="B72" s="800"/>
      <c r="C72" s="801"/>
      <c r="D72" s="801"/>
      <c r="E72" s="801"/>
      <c r="F72" s="801"/>
      <c r="G72" s="801"/>
      <c r="H72" s="801"/>
      <c r="I72" s="801"/>
      <c r="J72" s="802"/>
      <c r="K72" s="961"/>
      <c r="L72" s="962"/>
      <c r="M72" s="962"/>
      <c r="N72" s="962"/>
      <c r="O72" s="962"/>
      <c r="P72" s="962"/>
      <c r="Q72" s="962"/>
      <c r="R72" s="962"/>
      <c r="S72" s="961"/>
      <c r="T72" s="962"/>
      <c r="U72" s="962"/>
      <c r="V72" s="962"/>
      <c r="W72" s="962"/>
      <c r="X72" s="962"/>
      <c r="Y72" s="962"/>
      <c r="Z72" s="962"/>
      <c r="AA72" s="961"/>
      <c r="AB72" s="962"/>
      <c r="AC72" s="962"/>
      <c r="AD72" s="962"/>
      <c r="AE72" s="962"/>
      <c r="AF72" s="962"/>
      <c r="AG72" s="962"/>
      <c r="AH72" s="962"/>
      <c r="AI72" s="961"/>
      <c r="AJ72" s="962"/>
      <c r="AK72" s="962"/>
      <c r="AL72" s="962"/>
      <c r="AM72" s="962"/>
      <c r="AN72" s="962"/>
      <c r="AO72" s="962"/>
      <c r="AP72" s="962"/>
      <c r="AQ72" s="962"/>
      <c r="AR72" s="954"/>
      <c r="AS72" s="951"/>
      <c r="AT72" s="951"/>
      <c r="AU72" s="951"/>
      <c r="AV72" s="951"/>
      <c r="AW72" s="951"/>
      <c r="AX72" s="951"/>
      <c r="AY72" s="955"/>
      <c r="AZ72" s="105"/>
    </row>
    <row r="73" spans="2:52" ht="9" customHeight="1" x14ac:dyDescent="0.15">
      <c r="B73" s="956">
        <v>2024</v>
      </c>
      <c r="C73" s="829"/>
      <c r="D73" s="829"/>
      <c r="E73" s="825" t="s">
        <v>278</v>
      </c>
      <c r="F73" s="825"/>
      <c r="G73" s="825">
        <v>11</v>
      </c>
      <c r="H73" s="829"/>
      <c r="I73" s="825" t="s">
        <v>279</v>
      </c>
      <c r="J73" s="831"/>
      <c r="K73" s="940"/>
      <c r="L73" s="941"/>
      <c r="M73" s="941"/>
      <c r="N73" s="941"/>
      <c r="O73" s="941"/>
      <c r="P73" s="941"/>
      <c r="Q73" s="941"/>
      <c r="R73" s="942"/>
      <c r="S73" s="940"/>
      <c r="T73" s="941"/>
      <c r="U73" s="941"/>
      <c r="V73" s="941"/>
      <c r="W73" s="941"/>
      <c r="X73" s="941"/>
      <c r="Y73" s="941"/>
      <c r="Z73" s="942"/>
      <c r="AA73" s="940"/>
      <c r="AB73" s="941"/>
      <c r="AC73" s="941"/>
      <c r="AD73" s="941"/>
      <c r="AE73" s="941"/>
      <c r="AF73" s="941"/>
      <c r="AG73" s="941"/>
      <c r="AH73" s="942"/>
      <c r="AI73" s="940"/>
      <c r="AJ73" s="941"/>
      <c r="AK73" s="941"/>
      <c r="AL73" s="941"/>
      <c r="AM73" s="941"/>
      <c r="AN73" s="941"/>
      <c r="AO73" s="941"/>
      <c r="AP73" s="941"/>
      <c r="AQ73" s="946"/>
      <c r="AR73" s="937">
        <f>K73+S73+AA73-AI73</f>
        <v>0</v>
      </c>
      <c r="AS73" s="931"/>
      <c r="AT73" s="931"/>
      <c r="AU73" s="931"/>
      <c r="AV73" s="931"/>
      <c r="AW73" s="931"/>
      <c r="AX73" s="931"/>
      <c r="AY73" s="939"/>
      <c r="AZ73" s="105"/>
    </row>
    <row r="74" spans="2:52" ht="9" customHeight="1" x14ac:dyDescent="0.15">
      <c r="B74" s="957"/>
      <c r="C74" s="830"/>
      <c r="D74" s="830"/>
      <c r="E74" s="958"/>
      <c r="F74" s="958"/>
      <c r="G74" s="830"/>
      <c r="H74" s="830"/>
      <c r="I74" s="958"/>
      <c r="J74" s="832"/>
      <c r="K74" s="943"/>
      <c r="L74" s="944"/>
      <c r="M74" s="944"/>
      <c r="N74" s="944"/>
      <c r="O74" s="944"/>
      <c r="P74" s="944"/>
      <c r="Q74" s="944"/>
      <c r="R74" s="945"/>
      <c r="S74" s="943"/>
      <c r="T74" s="944"/>
      <c r="U74" s="944"/>
      <c r="V74" s="944"/>
      <c r="W74" s="944"/>
      <c r="X74" s="944"/>
      <c r="Y74" s="944"/>
      <c r="Z74" s="945"/>
      <c r="AA74" s="943"/>
      <c r="AB74" s="944"/>
      <c r="AC74" s="944"/>
      <c r="AD74" s="944"/>
      <c r="AE74" s="944"/>
      <c r="AF74" s="944"/>
      <c r="AG74" s="944"/>
      <c r="AH74" s="945"/>
      <c r="AI74" s="943"/>
      <c r="AJ74" s="944"/>
      <c r="AK74" s="944"/>
      <c r="AL74" s="944"/>
      <c r="AM74" s="944"/>
      <c r="AN74" s="944"/>
      <c r="AO74" s="944"/>
      <c r="AP74" s="944"/>
      <c r="AQ74" s="947"/>
      <c r="AR74" s="937"/>
      <c r="AS74" s="931"/>
      <c r="AT74" s="931"/>
      <c r="AU74" s="931"/>
      <c r="AV74" s="931"/>
      <c r="AW74" s="931"/>
      <c r="AX74" s="931"/>
      <c r="AY74" s="939"/>
      <c r="AZ74" s="105"/>
    </row>
    <row r="75" spans="2:52" ht="9" customHeight="1" x14ac:dyDescent="0.15">
      <c r="B75" s="797" t="s">
        <v>280</v>
      </c>
      <c r="C75" s="798"/>
      <c r="D75" s="798"/>
      <c r="E75" s="798"/>
      <c r="F75" s="798"/>
      <c r="G75" s="798"/>
      <c r="H75" s="798"/>
      <c r="I75" s="798"/>
      <c r="J75" s="799"/>
      <c r="K75" s="959"/>
      <c r="L75" s="960"/>
      <c r="M75" s="960"/>
      <c r="N75" s="960"/>
      <c r="O75" s="960"/>
      <c r="P75" s="960"/>
      <c r="Q75" s="960"/>
      <c r="R75" s="960"/>
      <c r="S75" s="959"/>
      <c r="T75" s="960"/>
      <c r="U75" s="960"/>
      <c r="V75" s="960"/>
      <c r="W75" s="960"/>
      <c r="X75" s="960"/>
      <c r="Y75" s="960"/>
      <c r="Z75" s="960"/>
      <c r="AA75" s="959"/>
      <c r="AB75" s="960"/>
      <c r="AC75" s="960"/>
      <c r="AD75" s="960"/>
      <c r="AE75" s="960"/>
      <c r="AF75" s="960"/>
      <c r="AG75" s="960"/>
      <c r="AH75" s="960"/>
      <c r="AI75" s="959"/>
      <c r="AJ75" s="960"/>
      <c r="AK75" s="960"/>
      <c r="AL75" s="960"/>
      <c r="AM75" s="960"/>
      <c r="AN75" s="960"/>
      <c r="AO75" s="960"/>
      <c r="AP75" s="960"/>
      <c r="AQ75" s="960"/>
      <c r="AR75" s="952"/>
      <c r="AS75" s="949"/>
      <c r="AT75" s="949"/>
      <c r="AU75" s="949"/>
      <c r="AV75" s="949"/>
      <c r="AW75" s="949"/>
      <c r="AX75" s="949"/>
      <c r="AY75" s="953"/>
      <c r="AZ75" s="105"/>
    </row>
    <row r="76" spans="2:52" ht="9" customHeight="1" x14ac:dyDescent="0.15">
      <c r="B76" s="800"/>
      <c r="C76" s="801"/>
      <c r="D76" s="801"/>
      <c r="E76" s="801"/>
      <c r="F76" s="801"/>
      <c r="G76" s="801"/>
      <c r="H76" s="801"/>
      <c r="I76" s="801"/>
      <c r="J76" s="802"/>
      <c r="K76" s="961"/>
      <c r="L76" s="962"/>
      <c r="M76" s="962"/>
      <c r="N76" s="962"/>
      <c r="O76" s="962"/>
      <c r="P76" s="962"/>
      <c r="Q76" s="962"/>
      <c r="R76" s="962"/>
      <c r="S76" s="961"/>
      <c r="T76" s="962"/>
      <c r="U76" s="962"/>
      <c r="V76" s="962"/>
      <c r="W76" s="962"/>
      <c r="X76" s="962"/>
      <c r="Y76" s="962"/>
      <c r="Z76" s="962"/>
      <c r="AA76" s="961"/>
      <c r="AB76" s="962"/>
      <c r="AC76" s="962"/>
      <c r="AD76" s="962"/>
      <c r="AE76" s="962"/>
      <c r="AF76" s="962"/>
      <c r="AG76" s="962"/>
      <c r="AH76" s="962"/>
      <c r="AI76" s="961"/>
      <c r="AJ76" s="962"/>
      <c r="AK76" s="962"/>
      <c r="AL76" s="962"/>
      <c r="AM76" s="962"/>
      <c r="AN76" s="962"/>
      <c r="AO76" s="962"/>
      <c r="AP76" s="962"/>
      <c r="AQ76" s="962"/>
      <c r="AR76" s="954"/>
      <c r="AS76" s="951"/>
      <c r="AT76" s="951"/>
      <c r="AU76" s="951"/>
      <c r="AV76" s="951"/>
      <c r="AW76" s="951"/>
      <c r="AX76" s="951"/>
      <c r="AY76" s="955"/>
      <c r="AZ76" s="105"/>
    </row>
    <row r="77" spans="2:52" ht="9" customHeight="1" x14ac:dyDescent="0.15">
      <c r="B77" s="956">
        <v>2024</v>
      </c>
      <c r="C77" s="829"/>
      <c r="D77" s="829"/>
      <c r="E77" s="825" t="s">
        <v>278</v>
      </c>
      <c r="F77" s="825"/>
      <c r="G77" s="825">
        <v>12</v>
      </c>
      <c r="H77" s="829"/>
      <c r="I77" s="825" t="s">
        <v>279</v>
      </c>
      <c r="J77" s="831"/>
      <c r="K77" s="940"/>
      <c r="L77" s="941"/>
      <c r="M77" s="941"/>
      <c r="N77" s="941"/>
      <c r="O77" s="941"/>
      <c r="P77" s="941"/>
      <c r="Q77" s="941"/>
      <c r="R77" s="942"/>
      <c r="S77" s="940"/>
      <c r="T77" s="941"/>
      <c r="U77" s="941"/>
      <c r="V77" s="941"/>
      <c r="W77" s="941"/>
      <c r="X77" s="941"/>
      <c r="Y77" s="941"/>
      <c r="Z77" s="942"/>
      <c r="AA77" s="940"/>
      <c r="AB77" s="941"/>
      <c r="AC77" s="941"/>
      <c r="AD77" s="941"/>
      <c r="AE77" s="941"/>
      <c r="AF77" s="941"/>
      <c r="AG77" s="941"/>
      <c r="AH77" s="942"/>
      <c r="AI77" s="940"/>
      <c r="AJ77" s="941"/>
      <c r="AK77" s="941"/>
      <c r="AL77" s="941"/>
      <c r="AM77" s="941"/>
      <c r="AN77" s="941"/>
      <c r="AO77" s="941"/>
      <c r="AP77" s="941"/>
      <c r="AQ77" s="946"/>
      <c r="AR77" s="937">
        <f>K77+S77+AA77-AI77</f>
        <v>0</v>
      </c>
      <c r="AS77" s="931"/>
      <c r="AT77" s="931"/>
      <c r="AU77" s="931"/>
      <c r="AV77" s="931"/>
      <c r="AW77" s="931"/>
      <c r="AX77" s="931"/>
      <c r="AY77" s="939"/>
      <c r="AZ77" s="105"/>
    </row>
    <row r="78" spans="2:52" ht="9" customHeight="1" x14ac:dyDescent="0.15">
      <c r="B78" s="957"/>
      <c r="C78" s="830"/>
      <c r="D78" s="830"/>
      <c r="E78" s="958"/>
      <c r="F78" s="958"/>
      <c r="G78" s="830"/>
      <c r="H78" s="830"/>
      <c r="I78" s="958"/>
      <c r="J78" s="832"/>
      <c r="K78" s="943"/>
      <c r="L78" s="944"/>
      <c r="M78" s="944"/>
      <c r="N78" s="944"/>
      <c r="O78" s="944"/>
      <c r="P78" s="944"/>
      <c r="Q78" s="944"/>
      <c r="R78" s="945"/>
      <c r="S78" s="943"/>
      <c r="T78" s="944"/>
      <c r="U78" s="944"/>
      <c r="V78" s="944"/>
      <c r="W78" s="944"/>
      <c r="X78" s="944"/>
      <c r="Y78" s="944"/>
      <c r="Z78" s="945"/>
      <c r="AA78" s="943"/>
      <c r="AB78" s="944"/>
      <c r="AC78" s="944"/>
      <c r="AD78" s="944"/>
      <c r="AE78" s="944"/>
      <c r="AF78" s="944"/>
      <c r="AG78" s="944"/>
      <c r="AH78" s="945"/>
      <c r="AI78" s="943"/>
      <c r="AJ78" s="944"/>
      <c r="AK78" s="944"/>
      <c r="AL78" s="944"/>
      <c r="AM78" s="944"/>
      <c r="AN78" s="944"/>
      <c r="AO78" s="944"/>
      <c r="AP78" s="944"/>
      <c r="AQ78" s="947"/>
      <c r="AR78" s="937"/>
      <c r="AS78" s="931"/>
      <c r="AT78" s="931"/>
      <c r="AU78" s="931"/>
      <c r="AV78" s="931"/>
      <c r="AW78" s="931"/>
      <c r="AX78" s="931"/>
      <c r="AY78" s="939"/>
      <c r="AZ78" s="105"/>
    </row>
    <row r="79" spans="2:52" ht="9" customHeight="1" x14ac:dyDescent="0.15">
      <c r="B79" s="797" t="s">
        <v>280</v>
      </c>
      <c r="C79" s="798"/>
      <c r="D79" s="798"/>
      <c r="E79" s="798"/>
      <c r="F79" s="798"/>
      <c r="G79" s="798"/>
      <c r="H79" s="798"/>
      <c r="I79" s="798"/>
      <c r="J79" s="799"/>
      <c r="K79" s="959"/>
      <c r="L79" s="960"/>
      <c r="M79" s="960"/>
      <c r="N79" s="960"/>
      <c r="O79" s="960"/>
      <c r="P79" s="960"/>
      <c r="Q79" s="960"/>
      <c r="R79" s="960"/>
      <c r="S79" s="959"/>
      <c r="T79" s="960"/>
      <c r="U79" s="960"/>
      <c r="V79" s="960"/>
      <c r="W79" s="960"/>
      <c r="X79" s="960"/>
      <c r="Y79" s="960"/>
      <c r="Z79" s="960"/>
      <c r="AA79" s="959"/>
      <c r="AB79" s="960"/>
      <c r="AC79" s="960"/>
      <c r="AD79" s="960"/>
      <c r="AE79" s="960"/>
      <c r="AF79" s="960"/>
      <c r="AG79" s="960"/>
      <c r="AH79" s="960"/>
      <c r="AI79" s="959"/>
      <c r="AJ79" s="960"/>
      <c r="AK79" s="960"/>
      <c r="AL79" s="960"/>
      <c r="AM79" s="960"/>
      <c r="AN79" s="960"/>
      <c r="AO79" s="960"/>
      <c r="AP79" s="960"/>
      <c r="AQ79" s="960"/>
      <c r="AR79" s="952"/>
      <c r="AS79" s="949"/>
      <c r="AT79" s="949"/>
      <c r="AU79" s="949"/>
      <c r="AV79" s="949"/>
      <c r="AW79" s="949"/>
      <c r="AX79" s="949"/>
      <c r="AY79" s="953"/>
      <c r="AZ79" s="105"/>
    </row>
    <row r="80" spans="2:52" ht="9" customHeight="1" x14ac:dyDescent="0.15">
      <c r="B80" s="800"/>
      <c r="C80" s="801"/>
      <c r="D80" s="801"/>
      <c r="E80" s="801"/>
      <c r="F80" s="801"/>
      <c r="G80" s="801"/>
      <c r="H80" s="801"/>
      <c r="I80" s="801"/>
      <c r="J80" s="802"/>
      <c r="K80" s="961"/>
      <c r="L80" s="962"/>
      <c r="M80" s="962"/>
      <c r="N80" s="962"/>
      <c r="O80" s="962"/>
      <c r="P80" s="962"/>
      <c r="Q80" s="962"/>
      <c r="R80" s="962"/>
      <c r="S80" s="961"/>
      <c r="T80" s="962"/>
      <c r="U80" s="962"/>
      <c r="V80" s="962"/>
      <c r="W80" s="962"/>
      <c r="X80" s="962"/>
      <c r="Y80" s="962"/>
      <c r="Z80" s="962"/>
      <c r="AA80" s="961"/>
      <c r="AB80" s="962"/>
      <c r="AC80" s="962"/>
      <c r="AD80" s="962"/>
      <c r="AE80" s="962"/>
      <c r="AF80" s="962"/>
      <c r="AG80" s="962"/>
      <c r="AH80" s="962"/>
      <c r="AI80" s="961"/>
      <c r="AJ80" s="962"/>
      <c r="AK80" s="962"/>
      <c r="AL80" s="962"/>
      <c r="AM80" s="962"/>
      <c r="AN80" s="962"/>
      <c r="AO80" s="962"/>
      <c r="AP80" s="962"/>
      <c r="AQ80" s="962"/>
      <c r="AR80" s="954"/>
      <c r="AS80" s="951"/>
      <c r="AT80" s="951"/>
      <c r="AU80" s="951"/>
      <c r="AV80" s="951"/>
      <c r="AW80" s="951"/>
      <c r="AX80" s="951"/>
      <c r="AY80" s="955"/>
      <c r="AZ80" s="105"/>
    </row>
    <row r="81" spans="2:52" ht="9" customHeight="1" x14ac:dyDescent="0.15">
      <c r="B81" s="956">
        <v>2025</v>
      </c>
      <c r="C81" s="829"/>
      <c r="D81" s="829"/>
      <c r="E81" s="825" t="s">
        <v>278</v>
      </c>
      <c r="F81" s="825"/>
      <c r="G81" s="825">
        <v>1</v>
      </c>
      <c r="H81" s="829"/>
      <c r="I81" s="825" t="s">
        <v>347</v>
      </c>
      <c r="J81" s="831"/>
      <c r="K81" s="940"/>
      <c r="L81" s="941"/>
      <c r="M81" s="941"/>
      <c r="N81" s="941"/>
      <c r="O81" s="941"/>
      <c r="P81" s="941"/>
      <c r="Q81" s="941"/>
      <c r="R81" s="942"/>
      <c r="S81" s="940"/>
      <c r="T81" s="941"/>
      <c r="U81" s="941"/>
      <c r="V81" s="941"/>
      <c r="W81" s="941"/>
      <c r="X81" s="941"/>
      <c r="Y81" s="941"/>
      <c r="Z81" s="942"/>
      <c r="AA81" s="940"/>
      <c r="AB81" s="941"/>
      <c r="AC81" s="941"/>
      <c r="AD81" s="941"/>
      <c r="AE81" s="941"/>
      <c r="AF81" s="941"/>
      <c r="AG81" s="941"/>
      <c r="AH81" s="942"/>
      <c r="AI81" s="940"/>
      <c r="AJ81" s="941"/>
      <c r="AK81" s="941"/>
      <c r="AL81" s="941"/>
      <c r="AM81" s="941"/>
      <c r="AN81" s="941"/>
      <c r="AO81" s="941"/>
      <c r="AP81" s="941"/>
      <c r="AQ81" s="946"/>
      <c r="AR81" s="937">
        <f>K81+S81+AA81-AI81</f>
        <v>0</v>
      </c>
      <c r="AS81" s="931"/>
      <c r="AT81" s="931"/>
      <c r="AU81" s="931"/>
      <c r="AV81" s="931"/>
      <c r="AW81" s="931"/>
      <c r="AX81" s="931"/>
      <c r="AY81" s="939"/>
      <c r="AZ81" s="105"/>
    </row>
    <row r="82" spans="2:52" ht="9" customHeight="1" x14ac:dyDescent="0.15">
      <c r="B82" s="957"/>
      <c r="C82" s="830"/>
      <c r="D82" s="830"/>
      <c r="E82" s="958"/>
      <c r="F82" s="958"/>
      <c r="G82" s="830"/>
      <c r="H82" s="830"/>
      <c r="I82" s="958"/>
      <c r="J82" s="832"/>
      <c r="K82" s="943"/>
      <c r="L82" s="944"/>
      <c r="M82" s="944"/>
      <c r="N82" s="944"/>
      <c r="O82" s="944"/>
      <c r="P82" s="944"/>
      <c r="Q82" s="944"/>
      <c r="R82" s="945"/>
      <c r="S82" s="943"/>
      <c r="T82" s="944"/>
      <c r="U82" s="944"/>
      <c r="V82" s="944"/>
      <c r="W82" s="944"/>
      <c r="X82" s="944"/>
      <c r="Y82" s="944"/>
      <c r="Z82" s="945"/>
      <c r="AA82" s="943"/>
      <c r="AB82" s="944"/>
      <c r="AC82" s="944"/>
      <c r="AD82" s="944"/>
      <c r="AE82" s="944"/>
      <c r="AF82" s="944"/>
      <c r="AG82" s="944"/>
      <c r="AH82" s="945"/>
      <c r="AI82" s="943"/>
      <c r="AJ82" s="944"/>
      <c r="AK82" s="944"/>
      <c r="AL82" s="944"/>
      <c r="AM82" s="944"/>
      <c r="AN82" s="944"/>
      <c r="AO82" s="944"/>
      <c r="AP82" s="944"/>
      <c r="AQ82" s="947"/>
      <c r="AR82" s="937"/>
      <c r="AS82" s="931"/>
      <c r="AT82" s="931"/>
      <c r="AU82" s="931"/>
      <c r="AV82" s="931"/>
      <c r="AW82" s="931"/>
      <c r="AX82" s="931"/>
      <c r="AY82" s="939"/>
      <c r="AZ82" s="105"/>
    </row>
    <row r="83" spans="2:52" ht="9" customHeight="1" x14ac:dyDescent="0.15">
      <c r="B83" s="797" t="s">
        <v>280</v>
      </c>
      <c r="C83" s="798"/>
      <c r="D83" s="798"/>
      <c r="E83" s="798"/>
      <c r="F83" s="798"/>
      <c r="G83" s="798"/>
      <c r="H83" s="798"/>
      <c r="I83" s="798"/>
      <c r="J83" s="799"/>
      <c r="K83" s="948"/>
      <c r="L83" s="949"/>
      <c r="M83" s="949"/>
      <c r="N83" s="949"/>
      <c r="O83" s="949"/>
      <c r="P83" s="949"/>
      <c r="Q83" s="949"/>
      <c r="R83" s="949"/>
      <c r="S83" s="948"/>
      <c r="T83" s="949"/>
      <c r="U83" s="949"/>
      <c r="V83" s="949"/>
      <c r="W83" s="949"/>
      <c r="X83" s="949"/>
      <c r="Y83" s="949"/>
      <c r="Z83" s="949"/>
      <c r="AA83" s="948"/>
      <c r="AB83" s="949"/>
      <c r="AC83" s="949"/>
      <c r="AD83" s="949"/>
      <c r="AE83" s="949"/>
      <c r="AF83" s="949"/>
      <c r="AG83" s="949"/>
      <c r="AH83" s="949"/>
      <c r="AI83" s="948"/>
      <c r="AJ83" s="949"/>
      <c r="AK83" s="949"/>
      <c r="AL83" s="949"/>
      <c r="AM83" s="949"/>
      <c r="AN83" s="949"/>
      <c r="AO83" s="949"/>
      <c r="AP83" s="949"/>
      <c r="AQ83" s="949"/>
      <c r="AR83" s="952"/>
      <c r="AS83" s="949"/>
      <c r="AT83" s="949"/>
      <c r="AU83" s="949"/>
      <c r="AV83" s="949"/>
      <c r="AW83" s="949"/>
      <c r="AX83" s="949"/>
      <c r="AY83" s="953"/>
      <c r="AZ83" s="105"/>
    </row>
    <row r="84" spans="2:52" ht="9" customHeight="1" thickBot="1" x14ac:dyDescent="0.2">
      <c r="B84" s="800"/>
      <c r="C84" s="801"/>
      <c r="D84" s="801"/>
      <c r="E84" s="801"/>
      <c r="F84" s="801"/>
      <c r="G84" s="801"/>
      <c r="H84" s="801"/>
      <c r="I84" s="801"/>
      <c r="J84" s="802"/>
      <c r="K84" s="950"/>
      <c r="L84" s="951"/>
      <c r="M84" s="951"/>
      <c r="N84" s="951"/>
      <c r="O84" s="951"/>
      <c r="P84" s="951"/>
      <c r="Q84" s="951"/>
      <c r="R84" s="951"/>
      <c r="S84" s="950"/>
      <c r="T84" s="951"/>
      <c r="U84" s="951"/>
      <c r="V84" s="951"/>
      <c r="W84" s="951"/>
      <c r="X84" s="951"/>
      <c r="Y84" s="951"/>
      <c r="Z84" s="951"/>
      <c r="AA84" s="950"/>
      <c r="AB84" s="951"/>
      <c r="AC84" s="951"/>
      <c r="AD84" s="951"/>
      <c r="AE84" s="951"/>
      <c r="AF84" s="951"/>
      <c r="AG84" s="951"/>
      <c r="AH84" s="951"/>
      <c r="AI84" s="950"/>
      <c r="AJ84" s="951"/>
      <c r="AK84" s="951"/>
      <c r="AL84" s="951"/>
      <c r="AM84" s="951"/>
      <c r="AN84" s="951"/>
      <c r="AO84" s="951"/>
      <c r="AP84" s="951"/>
      <c r="AQ84" s="951"/>
      <c r="AR84" s="954"/>
      <c r="AS84" s="951"/>
      <c r="AT84" s="951"/>
      <c r="AU84" s="951"/>
      <c r="AV84" s="951"/>
      <c r="AW84" s="951"/>
      <c r="AX84" s="951"/>
      <c r="AY84" s="955"/>
      <c r="AZ84" s="105"/>
    </row>
    <row r="85" spans="2:52" ht="11.25" customHeight="1" x14ac:dyDescent="0.15">
      <c r="B85" s="924" t="s">
        <v>290</v>
      </c>
      <c r="C85" s="925"/>
      <c r="D85" s="925"/>
      <c r="E85" s="925"/>
      <c r="F85" s="925"/>
      <c r="G85" s="925"/>
      <c r="H85" s="925"/>
      <c r="I85" s="925"/>
      <c r="J85" s="926"/>
      <c r="K85" s="928">
        <f>K37+K41+K45+K49+K53+K57+K61+K65+K69+K73+K77+K81</f>
        <v>0</v>
      </c>
      <c r="L85" s="929"/>
      <c r="M85" s="929"/>
      <c r="N85" s="929"/>
      <c r="O85" s="929"/>
      <c r="P85" s="929"/>
      <c r="Q85" s="929"/>
      <c r="R85" s="929"/>
      <c r="S85" s="928">
        <f>S37+S41+S45+S49+S53+S57+S61+S65+S69+S73+S77+S81</f>
        <v>0</v>
      </c>
      <c r="T85" s="929"/>
      <c r="U85" s="929"/>
      <c r="V85" s="929"/>
      <c r="W85" s="929"/>
      <c r="X85" s="929"/>
      <c r="Y85" s="929"/>
      <c r="Z85" s="929"/>
      <c r="AA85" s="928">
        <f>AA37+AA41+AA45+AA49+AA53+AA57+AA61+AA65+AA69+AA73+AA77+AA81</f>
        <v>0</v>
      </c>
      <c r="AB85" s="929"/>
      <c r="AC85" s="929"/>
      <c r="AD85" s="929"/>
      <c r="AE85" s="929"/>
      <c r="AF85" s="929"/>
      <c r="AG85" s="929"/>
      <c r="AH85" s="929"/>
      <c r="AI85" s="928">
        <f>AI37+AI41+AI45+AI49+AI53+AI57+AI61+AI65+AI69+AI73+AI77+AI81</f>
        <v>0</v>
      </c>
      <c r="AJ85" s="929"/>
      <c r="AK85" s="929"/>
      <c r="AL85" s="929"/>
      <c r="AM85" s="929"/>
      <c r="AN85" s="929"/>
      <c r="AO85" s="929"/>
      <c r="AP85" s="929"/>
      <c r="AQ85" s="932"/>
      <c r="AR85" s="936">
        <f>AR37+AR41+AR45+AR49+AR53+AR57+AR61+AR65+AR69+AR73+AR77+AR81</f>
        <v>0</v>
      </c>
      <c r="AS85" s="929"/>
      <c r="AT85" s="929"/>
      <c r="AU85" s="929"/>
      <c r="AV85" s="929"/>
      <c r="AW85" s="929"/>
      <c r="AX85" s="929"/>
      <c r="AY85" s="932"/>
    </row>
    <row r="86" spans="2:52" ht="11.25" customHeight="1" x14ac:dyDescent="0.15">
      <c r="B86" s="927"/>
      <c r="C86" s="762"/>
      <c r="D86" s="762"/>
      <c r="E86" s="762"/>
      <c r="F86" s="762"/>
      <c r="G86" s="762"/>
      <c r="H86" s="762"/>
      <c r="I86" s="762"/>
      <c r="J86" s="763"/>
      <c r="K86" s="930"/>
      <c r="L86" s="931"/>
      <c r="M86" s="931"/>
      <c r="N86" s="931"/>
      <c r="O86" s="931"/>
      <c r="P86" s="931"/>
      <c r="Q86" s="931"/>
      <c r="R86" s="931"/>
      <c r="S86" s="930"/>
      <c r="T86" s="931"/>
      <c r="U86" s="931"/>
      <c r="V86" s="931"/>
      <c r="W86" s="931"/>
      <c r="X86" s="931"/>
      <c r="Y86" s="931"/>
      <c r="Z86" s="931"/>
      <c r="AA86" s="930"/>
      <c r="AB86" s="931"/>
      <c r="AC86" s="931"/>
      <c r="AD86" s="931"/>
      <c r="AE86" s="931"/>
      <c r="AF86" s="931"/>
      <c r="AG86" s="931"/>
      <c r="AH86" s="931"/>
      <c r="AI86" s="933"/>
      <c r="AJ86" s="934"/>
      <c r="AK86" s="934"/>
      <c r="AL86" s="934"/>
      <c r="AM86" s="934"/>
      <c r="AN86" s="934"/>
      <c r="AO86" s="934"/>
      <c r="AP86" s="934"/>
      <c r="AQ86" s="935"/>
      <c r="AR86" s="937"/>
      <c r="AS86" s="938"/>
      <c r="AT86" s="938"/>
      <c r="AU86" s="938"/>
      <c r="AV86" s="938"/>
      <c r="AW86" s="938"/>
      <c r="AX86" s="938"/>
      <c r="AY86" s="939"/>
    </row>
    <row r="87" spans="2:52" ht="9" customHeight="1" x14ac:dyDescent="0.15">
      <c r="B87" s="910" t="s">
        <v>280</v>
      </c>
      <c r="C87" s="911"/>
      <c r="D87" s="911"/>
      <c r="E87" s="911"/>
      <c r="F87" s="911"/>
      <c r="G87" s="911"/>
      <c r="H87" s="911"/>
      <c r="I87" s="911"/>
      <c r="J87" s="912"/>
      <c r="K87" s="916"/>
      <c r="L87" s="917"/>
      <c r="M87" s="917"/>
      <c r="N87" s="917"/>
      <c r="O87" s="917"/>
      <c r="P87" s="917"/>
      <c r="Q87" s="917"/>
      <c r="R87" s="917"/>
      <c r="S87" s="916"/>
      <c r="T87" s="917"/>
      <c r="U87" s="917"/>
      <c r="V87" s="917"/>
      <c r="W87" s="917"/>
      <c r="X87" s="917"/>
      <c r="Y87" s="917"/>
      <c r="Z87" s="917"/>
      <c r="AA87" s="916"/>
      <c r="AB87" s="917"/>
      <c r="AC87" s="917"/>
      <c r="AD87" s="917"/>
      <c r="AE87" s="917"/>
      <c r="AF87" s="917"/>
      <c r="AG87" s="917"/>
      <c r="AH87" s="917"/>
      <c r="AI87" s="916"/>
      <c r="AJ87" s="917"/>
      <c r="AK87" s="917"/>
      <c r="AL87" s="917"/>
      <c r="AM87" s="917"/>
      <c r="AN87" s="917"/>
      <c r="AO87" s="917"/>
      <c r="AP87" s="917"/>
      <c r="AQ87" s="917"/>
      <c r="AR87" s="920"/>
      <c r="AS87" s="917"/>
      <c r="AT87" s="917"/>
      <c r="AU87" s="917"/>
      <c r="AV87" s="917"/>
      <c r="AW87" s="917"/>
      <c r="AX87" s="917"/>
      <c r="AY87" s="921"/>
    </row>
    <row r="88" spans="2:52" ht="9" customHeight="1" thickBot="1" x14ac:dyDescent="0.2">
      <c r="B88" s="913"/>
      <c r="C88" s="914"/>
      <c r="D88" s="914"/>
      <c r="E88" s="914"/>
      <c r="F88" s="914"/>
      <c r="G88" s="914"/>
      <c r="H88" s="914"/>
      <c r="I88" s="914"/>
      <c r="J88" s="915"/>
      <c r="K88" s="918"/>
      <c r="L88" s="919"/>
      <c r="M88" s="919"/>
      <c r="N88" s="919"/>
      <c r="O88" s="919"/>
      <c r="P88" s="919"/>
      <c r="Q88" s="919"/>
      <c r="R88" s="919"/>
      <c r="S88" s="918"/>
      <c r="T88" s="919"/>
      <c r="U88" s="919"/>
      <c r="V88" s="919"/>
      <c r="W88" s="919"/>
      <c r="X88" s="919"/>
      <c r="Y88" s="919"/>
      <c r="Z88" s="919"/>
      <c r="AA88" s="918"/>
      <c r="AB88" s="919"/>
      <c r="AC88" s="919"/>
      <c r="AD88" s="919"/>
      <c r="AE88" s="919"/>
      <c r="AF88" s="919"/>
      <c r="AG88" s="919"/>
      <c r="AH88" s="919"/>
      <c r="AI88" s="918"/>
      <c r="AJ88" s="919"/>
      <c r="AK88" s="919"/>
      <c r="AL88" s="919"/>
      <c r="AM88" s="919"/>
      <c r="AN88" s="919"/>
      <c r="AO88" s="919"/>
      <c r="AP88" s="919"/>
      <c r="AQ88" s="919"/>
      <c r="AR88" s="922"/>
      <c r="AS88" s="919"/>
      <c r="AT88" s="919"/>
      <c r="AU88" s="919"/>
      <c r="AV88" s="919"/>
      <c r="AW88" s="919"/>
      <c r="AX88" s="919"/>
      <c r="AY88" s="923"/>
    </row>
    <row r="89" spans="2:52" ht="7.5" customHeight="1" x14ac:dyDescent="0.15"/>
    <row r="90" spans="2:52" ht="12" customHeight="1" x14ac:dyDescent="0.15">
      <c r="C90" s="162" t="s">
        <v>291</v>
      </c>
      <c r="D90" s="162"/>
      <c r="E90" s="162"/>
      <c r="F90" s="162"/>
      <c r="G90" s="162"/>
      <c r="H90" s="162"/>
      <c r="I90" s="162"/>
      <c r="AJ90" s="773" t="s">
        <v>313</v>
      </c>
      <c r="AK90" s="756"/>
      <c r="AL90" s="756"/>
      <c r="AM90" s="756"/>
      <c r="AN90" s="756"/>
      <c r="AO90" s="756"/>
      <c r="AP90" s="756"/>
      <c r="AQ90" s="757"/>
      <c r="AR90" s="778">
        <f>ROUNDDOWN(AR85,-4)/10000</f>
        <v>0</v>
      </c>
      <c r="AS90" s="779"/>
      <c r="AT90" s="779"/>
      <c r="AU90" s="779"/>
      <c r="AV90" s="779"/>
      <c r="AW90" s="779"/>
      <c r="AX90" s="779"/>
      <c r="AY90" s="780"/>
    </row>
    <row r="91" spans="2:52" ht="11.25" customHeight="1" x14ac:dyDescent="0.15">
      <c r="C91" s="162" t="s">
        <v>292</v>
      </c>
      <c r="D91" s="162"/>
      <c r="E91" s="162" t="s">
        <v>293</v>
      </c>
      <c r="F91" s="162"/>
      <c r="G91" s="162"/>
      <c r="H91" s="162"/>
      <c r="I91" s="162"/>
      <c r="AJ91" s="774"/>
      <c r="AK91" s="759"/>
      <c r="AL91" s="759"/>
      <c r="AM91" s="759"/>
      <c r="AN91" s="759"/>
      <c r="AO91" s="759"/>
      <c r="AP91" s="759"/>
      <c r="AQ91" s="760"/>
      <c r="AR91" s="781"/>
      <c r="AS91" s="782"/>
      <c r="AT91" s="782"/>
      <c r="AU91" s="782"/>
      <c r="AV91" s="782"/>
      <c r="AW91" s="782"/>
      <c r="AX91" s="782"/>
      <c r="AY91" s="783"/>
    </row>
    <row r="92" spans="2:52" ht="11.25" customHeight="1" x14ac:dyDescent="0.15">
      <c r="C92" s="162" t="s">
        <v>294</v>
      </c>
      <c r="D92" s="162"/>
      <c r="E92" s="162" t="s">
        <v>295</v>
      </c>
      <c r="F92" s="162"/>
      <c r="G92" s="162"/>
      <c r="H92" s="162"/>
      <c r="I92" s="162"/>
      <c r="AG92" s="155" t="s">
        <v>296</v>
      </c>
      <c r="AJ92" s="775"/>
      <c r="AK92" s="776"/>
      <c r="AL92" s="776"/>
      <c r="AM92" s="776"/>
      <c r="AN92" s="776"/>
      <c r="AO92" s="776"/>
      <c r="AP92" s="776"/>
      <c r="AQ92" s="777"/>
      <c r="AR92" s="784"/>
      <c r="AS92" s="785"/>
      <c r="AT92" s="785"/>
      <c r="AU92" s="785"/>
      <c r="AV92" s="785"/>
      <c r="AW92" s="785"/>
      <c r="AX92" s="785"/>
      <c r="AY92" s="786"/>
    </row>
    <row r="93" spans="2:52" ht="11.25" customHeight="1" x14ac:dyDescent="0.15">
      <c r="C93" s="162" t="s">
        <v>297</v>
      </c>
      <c r="D93" s="162"/>
      <c r="E93" s="162" t="s">
        <v>298</v>
      </c>
      <c r="F93" s="162"/>
      <c r="G93" s="162"/>
      <c r="H93" s="162"/>
      <c r="I93" s="162"/>
      <c r="AI93" s="155" t="s">
        <v>296</v>
      </c>
      <c r="AJ93" s="787" t="s">
        <v>280</v>
      </c>
      <c r="AK93" s="788"/>
      <c r="AL93" s="788"/>
      <c r="AM93" s="788"/>
      <c r="AN93" s="788"/>
      <c r="AO93" s="788"/>
      <c r="AP93" s="788"/>
      <c r="AQ93" s="788"/>
      <c r="AR93" s="896"/>
      <c r="AS93" s="897"/>
      <c r="AT93" s="897"/>
      <c r="AU93" s="897"/>
      <c r="AV93" s="897"/>
      <c r="AW93" s="897"/>
      <c r="AX93" s="897"/>
      <c r="AY93" s="898"/>
    </row>
    <row r="94" spans="2:52" ht="11.25" customHeight="1" x14ac:dyDescent="0.15">
      <c r="C94" s="162" t="s">
        <v>299</v>
      </c>
      <c r="D94" s="162"/>
      <c r="E94" s="162" t="s">
        <v>300</v>
      </c>
      <c r="F94" s="162"/>
      <c r="G94" s="162"/>
      <c r="H94" s="162"/>
      <c r="I94" s="162"/>
      <c r="AJ94" s="787"/>
      <c r="AK94" s="788"/>
      <c r="AL94" s="788"/>
      <c r="AM94" s="788"/>
      <c r="AN94" s="788"/>
      <c r="AO94" s="788"/>
      <c r="AP94" s="788"/>
      <c r="AQ94" s="788"/>
      <c r="AR94" s="896"/>
      <c r="AS94" s="897"/>
      <c r="AT94" s="897"/>
      <c r="AU94" s="897"/>
      <c r="AV94" s="897"/>
      <c r="AW94" s="897"/>
      <c r="AX94" s="897"/>
      <c r="AY94" s="898"/>
    </row>
    <row r="95" spans="2:52" ht="11.25" customHeight="1" x14ac:dyDescent="0.15">
      <c r="C95" s="162" t="s">
        <v>301</v>
      </c>
      <c r="D95" s="162"/>
      <c r="E95" s="162" t="s">
        <v>302</v>
      </c>
      <c r="F95" s="162"/>
      <c r="G95" s="162"/>
      <c r="H95" s="162"/>
      <c r="I95" s="162"/>
      <c r="AJ95" s="789"/>
      <c r="AK95" s="790"/>
      <c r="AL95" s="790"/>
      <c r="AM95" s="790"/>
      <c r="AN95" s="790"/>
      <c r="AO95" s="790"/>
      <c r="AP95" s="790"/>
      <c r="AQ95" s="790"/>
      <c r="AR95" s="899"/>
      <c r="AS95" s="900"/>
      <c r="AT95" s="900"/>
      <c r="AU95" s="900"/>
      <c r="AV95" s="900"/>
      <c r="AW95" s="900"/>
      <c r="AX95" s="900"/>
      <c r="AY95" s="901"/>
    </row>
    <row r="96" spans="2:52" ht="11.25" customHeight="1" x14ac:dyDescent="0.15">
      <c r="C96" s="162" t="s">
        <v>303</v>
      </c>
      <c r="D96" s="162"/>
      <c r="E96" s="162" t="s">
        <v>304</v>
      </c>
      <c r="F96" s="162"/>
      <c r="G96" s="162"/>
      <c r="H96" s="162"/>
      <c r="I96" s="162"/>
    </row>
    <row r="97" spans="3:9" ht="11.25" customHeight="1" x14ac:dyDescent="0.15">
      <c r="C97" s="162" t="s">
        <v>305</v>
      </c>
      <c r="D97" s="162"/>
      <c r="E97" s="162" t="s">
        <v>306</v>
      </c>
      <c r="F97" s="162"/>
      <c r="G97" s="162"/>
      <c r="H97" s="162"/>
      <c r="I97" s="162"/>
    </row>
    <row r="98" spans="3:9" ht="11.25" customHeight="1" x14ac:dyDescent="0.15">
      <c r="C98" s="162"/>
      <c r="D98" s="162"/>
      <c r="E98" s="162" t="s">
        <v>307</v>
      </c>
      <c r="F98" s="162"/>
      <c r="G98" s="162"/>
      <c r="H98" s="162"/>
      <c r="I98" s="162"/>
    </row>
    <row r="99" spans="3:9" ht="11.25" customHeight="1" x14ac:dyDescent="0.15">
      <c r="C99" s="162" t="s">
        <v>308</v>
      </c>
      <c r="D99" s="162"/>
      <c r="E99" s="162"/>
      <c r="F99" s="162"/>
      <c r="G99" s="162"/>
      <c r="H99" s="162"/>
      <c r="I99" s="162"/>
    </row>
    <row r="100" spans="3:9" ht="11.25" customHeight="1" x14ac:dyDescent="0.15">
      <c r="C100" s="162" t="s">
        <v>309</v>
      </c>
      <c r="D100" s="162"/>
      <c r="E100" s="162"/>
      <c r="F100" s="162"/>
      <c r="G100" s="162"/>
      <c r="H100" s="162"/>
      <c r="I100" s="162"/>
    </row>
    <row r="101" spans="3:9" ht="11.25" customHeight="1" x14ac:dyDescent="0.15">
      <c r="C101" s="162" t="s">
        <v>310</v>
      </c>
      <c r="D101" s="162"/>
      <c r="E101" s="162"/>
      <c r="F101" s="162"/>
      <c r="G101" s="162"/>
      <c r="H101" s="162"/>
      <c r="I101" s="162"/>
    </row>
    <row r="102" spans="3:9" ht="11.25" customHeight="1" x14ac:dyDescent="0.15">
      <c r="C102" s="162" t="s">
        <v>311</v>
      </c>
      <c r="D102" s="162"/>
      <c r="E102" s="162"/>
      <c r="F102" s="162"/>
      <c r="G102" s="162"/>
      <c r="H102" s="162"/>
      <c r="I102" s="162"/>
    </row>
  </sheetData>
  <sheetProtection algorithmName="SHA-512" hashValue="3K3Crr0edVGVxX98yZGUerBar7ILlp0NoS3G1Fi+Qi258LWduXAiyySXj7Vve5fcJ2bZWYFzhw0ezO0EMIig9g==" saltValue="6AS41lSJKtMMr9bwOPUTEw==" spinCount="100000" sheet="1" objects="1" scenarios="1"/>
  <mergeCells count="226">
    <mergeCell ref="B23:AY26"/>
    <mergeCell ref="B1:E2"/>
    <mergeCell ref="B6:E9"/>
    <mergeCell ref="F6:V9"/>
    <mergeCell ref="W6:Z9"/>
    <mergeCell ref="AA6:AQ9"/>
    <mergeCell ref="F1:I2"/>
    <mergeCell ref="AN3:AT4"/>
    <mergeCell ref="AU3:AY4"/>
    <mergeCell ref="AQ1:AY2"/>
    <mergeCell ref="C11:AW12"/>
    <mergeCell ref="C13:AV14"/>
    <mergeCell ref="C15:AV16"/>
    <mergeCell ref="C17:AV18"/>
    <mergeCell ref="C19:AV20"/>
    <mergeCell ref="C21:AY22"/>
    <mergeCell ref="B32:J36"/>
    <mergeCell ref="K32:R36"/>
    <mergeCell ref="S32:Z36"/>
    <mergeCell ref="AA32:AH36"/>
    <mergeCell ref="AI32:AQ36"/>
    <mergeCell ref="AR32:AY36"/>
    <mergeCell ref="Y27:AV28"/>
    <mergeCell ref="G27:U28"/>
    <mergeCell ref="G29:U30"/>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B83:J84"/>
    <mergeCell ref="K83:R84"/>
    <mergeCell ref="S83:Z84"/>
    <mergeCell ref="AA83:AH84"/>
    <mergeCell ref="AI83:AQ84"/>
    <mergeCell ref="AR83:AY84"/>
    <mergeCell ref="B81:D82"/>
    <mergeCell ref="E81:F82"/>
    <mergeCell ref="G81:H82"/>
    <mergeCell ref="I81:J82"/>
    <mergeCell ref="K81:R82"/>
    <mergeCell ref="S81:Z82"/>
    <mergeCell ref="AJ90:AQ92"/>
    <mergeCell ref="AR90:AY92"/>
    <mergeCell ref="AJ93:AQ95"/>
    <mergeCell ref="AR93:AY95"/>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 ref="AR81:AY82"/>
  </mergeCells>
  <phoneticPr fontId="1"/>
  <conditionalFormatting sqref="K37:AQ38 K41:AP42 K45:AP46 K49:AP50 K53:AP54 K57:AP58 K61:AP62 K65:AP66 K69:AP70 K73:AP74 K77:AP78 K81:AP82">
    <cfRule type="containsBlanks" dxfId="121" priority="4">
      <formula>LEN(TRIM(K37))=0</formula>
    </cfRule>
  </conditionalFormatting>
  <conditionalFormatting sqref="AG29:AP30">
    <cfRule type="notContainsBlanks" dxfId="120" priority="5">
      <formula>LEN(TRIM(AG29))&gt;0</formula>
    </cfRule>
  </conditionalFormatting>
  <conditionalFormatting sqref="G27:U30">
    <cfRule type="containsBlanks" dxfId="119" priority="2">
      <formula>LEN(TRIM(G27))=0</formula>
    </cfRule>
  </conditionalFormatting>
  <conditionalFormatting sqref="F6:V9 AA6:AQ9">
    <cfRule type="containsText" dxfId="118" priority="1" operator="containsText" text="自動表示">
      <formula>NOT(ISERROR(SEARCH("自動表示",F6)))</formula>
    </cfRule>
  </conditionalFormatting>
  <dataValidations count="3">
    <dataValidation imeMode="halfAlpha" allowBlank="1" showInputMessage="1" showErrorMessage="1" sqref="AQ37:AQ40 AQ43:AQ44 AQ47:AQ48 AQ51:AQ52 AQ55:AQ56 AQ59:AQ60 AQ63:AQ64 AQ67:AQ68 AQ71:AQ72 AQ75:AQ76 K37:AP84 AQ79:AQ80 AQ83: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"国民健康保険,協会けんぽ,健康保険組合,共済組合,その他"</formula1>
    </dataValidation>
  </dataValidations>
  <printOptions horizontalCentered="1"/>
  <pageMargins left="0.39370078740157483" right="0.39370078740157483" top="0.39370078740157483" bottom="0.19685039370078741" header="0.31496062992125984" footer="0.31496062992125984"/>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pageSetUpPr fitToPage="1"/>
  </sheetPr>
  <dimension ref="A1:AC32"/>
  <sheetViews>
    <sheetView showGridLines="0" view="pageBreakPreview" zoomScaleNormal="100" zoomScaleSheetLayoutView="100" zoomScalePageLayoutView="96" workbookViewId="0">
      <pane xSplit="27" ySplit="1" topLeftCell="AB2" activePane="bottomRight" state="frozen"/>
      <selection pane="topRight"/>
      <selection pane="bottomLeft"/>
      <selection pane="bottomRight" sqref="A1:B1"/>
    </sheetView>
  </sheetViews>
  <sheetFormatPr defaultColWidth="4" defaultRowHeight="21" customHeight="1" x14ac:dyDescent="0.15"/>
  <cols>
    <col min="1" max="16384" width="4" style="147"/>
  </cols>
  <sheetData>
    <row r="1" spans="1:29" ht="21" customHeight="1" thickBot="1" x14ac:dyDescent="0.2">
      <c r="A1" s="194" t="s">
        <v>209</v>
      </c>
      <c r="B1" s="195"/>
      <c r="C1" s="196" t="s">
        <v>210</v>
      </c>
      <c r="D1" s="197"/>
      <c r="E1" s="198" t="s">
        <v>211</v>
      </c>
      <c r="F1" s="199"/>
      <c r="G1" s="1021" t="s">
        <v>254</v>
      </c>
      <c r="H1" s="1022"/>
      <c r="L1" s="5"/>
      <c r="Z1" s="5"/>
      <c r="AA1" s="5" t="s">
        <v>344</v>
      </c>
    </row>
    <row r="2" spans="1:29" ht="24.95" customHeight="1" thickBot="1" x14ac:dyDescent="0.2">
      <c r="A2" s="109"/>
      <c r="B2" s="53"/>
      <c r="C2" s="110"/>
      <c r="D2" s="111"/>
      <c r="E2" s="109"/>
      <c r="F2" s="53"/>
      <c r="G2" s="46"/>
      <c r="H2" s="46"/>
      <c r="I2" s="112"/>
      <c r="J2" s="112"/>
      <c r="K2" s="112"/>
      <c r="L2" s="113"/>
      <c r="V2" s="149"/>
      <c r="W2" s="1045" t="s">
        <v>188</v>
      </c>
      <c r="X2" s="1046"/>
      <c r="Y2" s="1047"/>
      <c r="Z2" s="319"/>
      <c r="AA2" s="1044"/>
    </row>
    <row r="3" spans="1:29" ht="21" customHeight="1" x14ac:dyDescent="0.15">
      <c r="A3" s="114"/>
      <c r="B3" s="55" t="s">
        <v>358</v>
      </c>
      <c r="C3" s="55"/>
      <c r="D3" s="55"/>
      <c r="E3" s="55"/>
      <c r="F3" s="55"/>
      <c r="G3" s="55"/>
      <c r="H3" s="55"/>
      <c r="I3" s="55"/>
      <c r="J3" s="55"/>
      <c r="K3" s="55"/>
      <c r="L3" s="55"/>
      <c r="M3" s="114"/>
      <c r="N3" s="114"/>
      <c r="O3" s="114"/>
      <c r="P3" s="114"/>
      <c r="Q3" s="114"/>
      <c r="R3" s="114"/>
      <c r="S3" s="114"/>
      <c r="T3" s="114"/>
      <c r="U3" s="114"/>
      <c r="V3" s="114"/>
      <c r="W3" s="114"/>
      <c r="X3" s="114"/>
      <c r="Y3" s="114"/>
      <c r="Z3" s="114"/>
    </row>
    <row r="4" spans="1:29" ht="21" customHeight="1" thickBot="1" x14ac:dyDescent="0.2"/>
    <row r="5" spans="1:29" ht="21" customHeight="1" thickTop="1" x14ac:dyDescent="0.15">
      <c r="B5" s="1023" t="str">
        <f>様式１候補者登録願!A7</f>
        <v>記入不要</v>
      </c>
      <c r="C5" s="1024"/>
      <c r="D5" s="1024"/>
      <c r="E5" s="1025"/>
      <c r="F5" s="1029" t="str">
        <f>IF(様式１候補者登録願!E8=0,"自動表示",様式１候補者登録願!E8)</f>
        <v>自動表示</v>
      </c>
      <c r="G5" s="1029"/>
      <c r="H5" s="1029"/>
      <c r="I5" s="1029"/>
      <c r="J5" s="1029"/>
      <c r="K5" s="1029"/>
      <c r="L5" s="1029"/>
      <c r="M5" s="1030"/>
      <c r="N5" s="1048" t="s">
        <v>242</v>
      </c>
      <c r="O5" s="1049"/>
      <c r="P5" s="1049"/>
      <c r="Q5" s="1049"/>
      <c r="R5" s="1052"/>
      <c r="S5" s="1053"/>
      <c r="T5" s="1053"/>
      <c r="U5" s="1053"/>
      <c r="V5" s="1053"/>
      <c r="W5" s="1053"/>
      <c r="X5" s="1053"/>
      <c r="Y5" s="1053"/>
      <c r="Z5" s="1054"/>
    </row>
    <row r="6" spans="1:29" ht="21" customHeight="1" thickBot="1" x14ac:dyDescent="0.2">
      <c r="B6" s="1026"/>
      <c r="C6" s="1027"/>
      <c r="D6" s="1027"/>
      <c r="E6" s="1028"/>
      <c r="F6" s="1031"/>
      <c r="G6" s="1031"/>
      <c r="H6" s="1031"/>
      <c r="I6" s="1031"/>
      <c r="J6" s="1031"/>
      <c r="K6" s="1031"/>
      <c r="L6" s="1031"/>
      <c r="M6" s="1032"/>
      <c r="N6" s="1050"/>
      <c r="O6" s="1051"/>
      <c r="P6" s="1051"/>
      <c r="Q6" s="1051"/>
      <c r="R6" s="1055"/>
      <c r="S6" s="1056"/>
      <c r="T6" s="1056"/>
      <c r="U6" s="1056"/>
      <c r="V6" s="1056"/>
      <c r="W6" s="1056"/>
      <c r="X6" s="1056"/>
      <c r="Y6" s="1056"/>
      <c r="Z6" s="1057"/>
    </row>
    <row r="7" spans="1:29" ht="21" customHeight="1" thickTop="1" x14ac:dyDescent="0.15">
      <c r="B7" s="152"/>
      <c r="C7" s="152"/>
      <c r="D7" s="152"/>
      <c r="E7" s="152"/>
      <c r="F7" s="152"/>
      <c r="G7" s="152"/>
      <c r="H7" s="152"/>
      <c r="I7" s="152"/>
      <c r="J7" s="152"/>
      <c r="K7" s="152"/>
      <c r="L7" s="152"/>
    </row>
    <row r="8" spans="1:29" ht="21" customHeight="1" x14ac:dyDescent="0.15">
      <c r="B8" s="62" t="s">
        <v>376</v>
      </c>
      <c r="C8" s="115"/>
      <c r="D8" s="152"/>
      <c r="E8" s="152"/>
      <c r="F8" s="152"/>
      <c r="G8" s="152"/>
      <c r="H8" s="152"/>
      <c r="I8" s="152"/>
      <c r="J8" s="152"/>
      <c r="K8" s="152"/>
      <c r="L8" s="152"/>
    </row>
    <row r="9" spans="1:29" ht="21" customHeight="1" thickBot="1" x14ac:dyDescent="0.2">
      <c r="B9" s="152"/>
      <c r="C9" s="152"/>
      <c r="D9" s="152"/>
      <c r="E9" s="152"/>
      <c r="F9" s="152"/>
      <c r="G9" s="152"/>
      <c r="H9" s="152"/>
      <c r="I9" s="152"/>
      <c r="J9" s="152"/>
      <c r="K9" s="152"/>
      <c r="L9" s="152"/>
    </row>
    <row r="10" spans="1:29" ht="21" customHeight="1" thickBot="1" x14ac:dyDescent="0.2">
      <c r="B10" s="169" t="s">
        <v>30</v>
      </c>
      <c r="C10" s="170"/>
      <c r="D10" s="130"/>
      <c r="E10" s="116" t="s">
        <v>31</v>
      </c>
      <c r="F10" s="117"/>
      <c r="G10" s="117"/>
      <c r="H10" s="117"/>
      <c r="I10" s="117"/>
      <c r="J10" s="118"/>
      <c r="K10" s="119"/>
      <c r="L10" s="120"/>
      <c r="M10" s="121"/>
      <c r="N10" s="121"/>
      <c r="O10" s="121"/>
      <c r="P10" s="121"/>
      <c r="Q10" s="121"/>
      <c r="R10" s="121"/>
      <c r="S10" s="121"/>
      <c r="T10" s="121"/>
      <c r="U10" s="121"/>
      <c r="V10" s="121"/>
      <c r="W10" s="121"/>
      <c r="X10" s="122" t="s">
        <v>32</v>
      </c>
      <c r="Y10" s="119"/>
      <c r="Z10" s="123"/>
    </row>
    <row r="11" spans="1:29" ht="30.95" customHeight="1" thickBot="1" x14ac:dyDescent="0.2">
      <c r="B11" s="708" t="s">
        <v>33</v>
      </c>
      <c r="C11" s="1005"/>
      <c r="D11" s="1006"/>
      <c r="E11" s="165" t="s">
        <v>375</v>
      </c>
      <c r="F11" s="153"/>
      <c r="G11" s="153"/>
      <c r="H11" s="153"/>
      <c r="I11" s="153"/>
      <c r="J11" s="153"/>
      <c r="K11" s="153"/>
      <c r="L11" s="153"/>
      <c r="M11" s="153"/>
      <c r="N11" s="153"/>
      <c r="O11" s="153"/>
      <c r="P11" s="153"/>
      <c r="Q11" s="153"/>
      <c r="R11" s="153"/>
      <c r="S11" s="153"/>
      <c r="T11" s="153"/>
      <c r="U11" s="153"/>
      <c r="V11" s="153"/>
      <c r="W11" s="166"/>
      <c r="X11" s="1007" t="s">
        <v>371</v>
      </c>
      <c r="Y11" s="1008"/>
      <c r="Z11" s="1009"/>
      <c r="AC11" s="147" t="str">
        <f>IF(X:X="□","←□のままの場合は、受け付けません。","")</f>
        <v>←□のままの場合は、受け付けません。</v>
      </c>
    </row>
    <row r="12" spans="1:29" ht="30.95" customHeight="1" thickBot="1" x14ac:dyDescent="0.2">
      <c r="B12" s="1017" t="s">
        <v>33</v>
      </c>
      <c r="C12" s="317"/>
      <c r="D12" s="1044"/>
      <c r="E12" s="1038" t="s">
        <v>34</v>
      </c>
      <c r="F12" s="1058"/>
      <c r="G12" s="1058"/>
      <c r="H12" s="1058"/>
      <c r="I12" s="1058"/>
      <c r="J12" s="1058"/>
      <c r="K12" s="1058"/>
      <c r="L12" s="1058"/>
      <c r="M12" s="1058"/>
      <c r="N12" s="1058"/>
      <c r="O12" s="1058"/>
      <c r="P12" s="1058"/>
      <c r="Q12" s="1058"/>
      <c r="R12" s="1058"/>
      <c r="S12" s="1058"/>
      <c r="T12" s="1058"/>
      <c r="U12" s="1058"/>
      <c r="V12" s="1058"/>
      <c r="W12" s="1059"/>
      <c r="X12" s="1007" t="s">
        <v>371</v>
      </c>
      <c r="Y12" s="1015"/>
      <c r="Z12" s="1016"/>
      <c r="AC12" s="147" t="str">
        <f>IF(X:X="□","←□のままの場合は、受け付けません。","")</f>
        <v>←□のままの場合は、受け付けません。</v>
      </c>
    </row>
    <row r="13" spans="1:29" ht="30.95" customHeight="1" thickBot="1" x14ac:dyDescent="0.2">
      <c r="B13" s="708" t="s">
        <v>33</v>
      </c>
      <c r="C13" s="1005"/>
      <c r="D13" s="1006"/>
      <c r="E13" s="1038" t="s">
        <v>317</v>
      </c>
      <c r="F13" s="464"/>
      <c r="G13" s="464"/>
      <c r="H13" s="464"/>
      <c r="I13" s="464"/>
      <c r="J13" s="464"/>
      <c r="K13" s="464"/>
      <c r="L13" s="464"/>
      <c r="M13" s="464"/>
      <c r="N13" s="464"/>
      <c r="O13" s="464"/>
      <c r="P13" s="464"/>
      <c r="Q13" s="464"/>
      <c r="R13" s="464"/>
      <c r="S13" s="464"/>
      <c r="T13" s="464"/>
      <c r="U13" s="464"/>
      <c r="V13" s="464"/>
      <c r="W13" s="1014"/>
      <c r="X13" s="1007" t="s">
        <v>371</v>
      </c>
      <c r="Y13" s="1008"/>
      <c r="Z13" s="1009"/>
      <c r="AC13" s="147" t="str">
        <f>IF(X:X="□","←□のままの場合は、受け付けません。","")</f>
        <v>←□のままの場合は、受け付けません。</v>
      </c>
    </row>
    <row r="14" spans="1:29" ht="30.95" customHeight="1" thickBot="1" x14ac:dyDescent="0.2">
      <c r="B14" s="708" t="s">
        <v>33</v>
      </c>
      <c r="C14" s="1005"/>
      <c r="D14" s="1006"/>
      <c r="E14" s="1040" t="s">
        <v>382</v>
      </c>
      <c r="F14" s="1041"/>
      <c r="G14" s="1041"/>
      <c r="H14" s="1041"/>
      <c r="I14" s="1041"/>
      <c r="J14" s="1041"/>
      <c r="K14" s="1041"/>
      <c r="L14" s="1041"/>
      <c r="M14" s="1041"/>
      <c r="N14" s="1041"/>
      <c r="O14" s="1041"/>
      <c r="P14" s="1041"/>
      <c r="Q14" s="1041"/>
      <c r="R14" s="1041"/>
      <c r="S14" s="1041"/>
      <c r="T14" s="1041"/>
      <c r="U14" s="1041"/>
      <c r="V14" s="1041"/>
      <c r="W14" s="1042"/>
      <c r="X14" s="1007" t="s">
        <v>371</v>
      </c>
      <c r="Y14" s="1008"/>
      <c r="Z14" s="1009"/>
      <c r="AC14" s="147" t="str">
        <f>IF(X:X="□","←□のままの場合は、受け付けません。","")</f>
        <v>←□のままの場合は、受け付けません。</v>
      </c>
    </row>
    <row r="15" spans="1:29" ht="21" customHeight="1" x14ac:dyDescent="0.15">
      <c r="B15" s="152"/>
      <c r="C15" s="152"/>
      <c r="D15" s="152"/>
      <c r="E15" s="152"/>
      <c r="F15" s="8"/>
      <c r="G15" s="8"/>
      <c r="H15" s="8"/>
      <c r="I15" s="8"/>
      <c r="J15" s="8"/>
      <c r="K15" s="8"/>
      <c r="L15" s="8"/>
      <c r="M15" s="124"/>
      <c r="N15" s="124"/>
      <c r="O15" s="124"/>
      <c r="P15" s="124"/>
      <c r="Q15" s="124"/>
      <c r="R15" s="124"/>
      <c r="S15" s="124"/>
      <c r="T15" s="124"/>
      <c r="Y15" s="8"/>
    </row>
    <row r="16" spans="1:29" ht="21" customHeight="1" x14ac:dyDescent="0.15">
      <c r="B16" s="125" t="s">
        <v>35</v>
      </c>
      <c r="C16" s="126"/>
      <c r="D16" s="126"/>
      <c r="E16" s="126"/>
      <c r="F16" s="126"/>
      <c r="G16" s="126"/>
      <c r="H16" s="126"/>
      <c r="I16" s="126"/>
      <c r="J16" s="126"/>
      <c r="K16" s="126"/>
      <c r="L16" s="126"/>
      <c r="M16" s="127"/>
      <c r="N16" s="127"/>
      <c r="O16" s="127"/>
      <c r="P16" s="127"/>
      <c r="Q16" s="127"/>
      <c r="R16" s="127"/>
      <c r="S16" s="127"/>
      <c r="T16" s="127"/>
      <c r="U16" s="127"/>
      <c r="V16" s="127"/>
      <c r="W16" s="127"/>
      <c r="X16" s="127"/>
      <c r="Y16" s="126"/>
      <c r="Z16" s="114"/>
    </row>
    <row r="17" spans="1:29" ht="21" customHeight="1" x14ac:dyDescent="0.15">
      <c r="B17" s="1060" t="s">
        <v>399</v>
      </c>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row>
    <row r="18" spans="1:29" ht="21" customHeight="1" x14ac:dyDescent="0.15">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row>
    <row r="19" spans="1:29" ht="21" customHeight="1" x14ac:dyDescent="0.15">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row>
    <row r="20" spans="1:29" ht="21" customHeight="1" thickBot="1" x14ac:dyDescent="0.2">
      <c r="B20" s="188" t="s">
        <v>405</v>
      </c>
      <c r="C20" s="128"/>
      <c r="D20" s="128"/>
      <c r="E20" s="128"/>
      <c r="F20" s="128"/>
      <c r="G20" s="128"/>
      <c r="H20" s="128"/>
      <c r="I20" s="128"/>
      <c r="J20" s="128"/>
      <c r="K20" s="128"/>
      <c r="L20" s="128"/>
      <c r="Y20" s="128"/>
    </row>
    <row r="21" spans="1:29" ht="21" customHeight="1" thickBot="1" x14ac:dyDescent="0.2">
      <c r="B21" s="1017" t="s">
        <v>30</v>
      </c>
      <c r="C21" s="462"/>
      <c r="D21" s="1061"/>
      <c r="E21" s="129" t="s">
        <v>36</v>
      </c>
      <c r="F21" s="129"/>
      <c r="G21" s="129"/>
      <c r="H21" s="129"/>
      <c r="I21" s="129"/>
      <c r="J21" s="130"/>
      <c r="K21" s="129"/>
      <c r="L21" s="130"/>
      <c r="M21" s="131"/>
      <c r="N21" s="131"/>
      <c r="O21" s="131"/>
      <c r="P21" s="131"/>
      <c r="Q21" s="131"/>
      <c r="R21" s="131"/>
      <c r="S21" s="131"/>
      <c r="T21" s="131"/>
      <c r="U21" s="131"/>
      <c r="V21" s="131"/>
      <c r="W21" s="131"/>
      <c r="X21" s="132"/>
      <c r="Y21" s="146" t="s">
        <v>32</v>
      </c>
      <c r="Z21" s="164"/>
    </row>
    <row r="22" spans="1:29" ht="30.95" customHeight="1" thickBot="1" x14ac:dyDescent="0.2">
      <c r="B22" s="1017" t="s">
        <v>33</v>
      </c>
      <c r="C22" s="1018"/>
      <c r="D22" s="1019"/>
      <c r="E22" s="1039" t="s">
        <v>403</v>
      </c>
      <c r="F22" s="464"/>
      <c r="G22" s="464"/>
      <c r="H22" s="464"/>
      <c r="I22" s="464"/>
      <c r="J22" s="464"/>
      <c r="K22" s="464"/>
      <c r="L22" s="464"/>
      <c r="M22" s="464"/>
      <c r="N22" s="464"/>
      <c r="O22" s="464"/>
      <c r="P22" s="464"/>
      <c r="Q22" s="464"/>
      <c r="R22" s="464"/>
      <c r="S22" s="464"/>
      <c r="T22" s="464"/>
      <c r="U22" s="464"/>
      <c r="V22" s="464"/>
      <c r="W22" s="1014"/>
      <c r="X22" s="1007" t="s">
        <v>371</v>
      </c>
      <c r="Y22" s="1015"/>
      <c r="Z22" s="1016"/>
      <c r="AC22" s="147" t="str">
        <f t="shared" ref="AC22:AC31" si="0">IF(OR(X:X="□",X:X=""),"←期間内に提出ない場合は、受け付けません。","")</f>
        <v>←期間内に提出ない場合は、受け付けません。</v>
      </c>
    </row>
    <row r="23" spans="1:29" ht="30.95" customHeight="1" thickBot="1" x14ac:dyDescent="0.2">
      <c r="B23" s="1017" t="s">
        <v>33</v>
      </c>
      <c r="C23" s="1018"/>
      <c r="D23" s="1019"/>
      <c r="E23" s="1039" t="s">
        <v>245</v>
      </c>
      <c r="F23" s="464"/>
      <c r="G23" s="464"/>
      <c r="H23" s="464"/>
      <c r="I23" s="464"/>
      <c r="J23" s="464"/>
      <c r="K23" s="464"/>
      <c r="L23" s="464"/>
      <c r="M23" s="464"/>
      <c r="N23" s="464"/>
      <c r="O23" s="464"/>
      <c r="P23" s="464"/>
      <c r="Q23" s="464"/>
      <c r="R23" s="464"/>
      <c r="S23" s="464"/>
      <c r="T23" s="464"/>
      <c r="U23" s="464"/>
      <c r="V23" s="464"/>
      <c r="W23" s="1014"/>
      <c r="X23" s="1007" t="s">
        <v>371</v>
      </c>
      <c r="Y23" s="1015"/>
      <c r="Z23" s="1016"/>
      <c r="AC23" s="147" t="str">
        <f t="shared" si="0"/>
        <v>←期間内に提出ない場合は、受け付けません。</v>
      </c>
    </row>
    <row r="24" spans="1:29" ht="30.95" customHeight="1" thickBot="1" x14ac:dyDescent="0.2">
      <c r="B24" s="1017" t="s">
        <v>33</v>
      </c>
      <c r="C24" s="1018"/>
      <c r="D24" s="1019"/>
      <c r="E24" s="1039" t="s">
        <v>243</v>
      </c>
      <c r="F24" s="464"/>
      <c r="G24" s="464"/>
      <c r="H24" s="464"/>
      <c r="I24" s="464"/>
      <c r="J24" s="464"/>
      <c r="K24" s="464"/>
      <c r="L24" s="464"/>
      <c r="M24" s="464"/>
      <c r="N24" s="464"/>
      <c r="O24" s="464"/>
      <c r="P24" s="464"/>
      <c r="Q24" s="464"/>
      <c r="R24" s="464"/>
      <c r="S24" s="464"/>
      <c r="T24" s="464"/>
      <c r="U24" s="464"/>
      <c r="V24" s="464"/>
      <c r="W24" s="1014"/>
      <c r="X24" s="1007" t="s">
        <v>371</v>
      </c>
      <c r="Y24" s="1015"/>
      <c r="Z24" s="1016"/>
      <c r="AC24" s="147" t="str">
        <f t="shared" si="0"/>
        <v>←期間内に提出ない場合は、受け付けません。</v>
      </c>
    </row>
    <row r="25" spans="1:29" ht="60" customHeight="1" thickBot="1" x14ac:dyDescent="0.2">
      <c r="B25" s="316" t="s">
        <v>38</v>
      </c>
      <c r="C25" s="1018"/>
      <c r="D25" s="1019"/>
      <c r="E25" s="1010" t="s">
        <v>406</v>
      </c>
      <c r="F25" s="464"/>
      <c r="G25" s="464"/>
      <c r="H25" s="464"/>
      <c r="I25" s="464"/>
      <c r="J25" s="464"/>
      <c r="K25" s="464"/>
      <c r="L25" s="464"/>
      <c r="M25" s="464"/>
      <c r="N25" s="464"/>
      <c r="O25" s="464"/>
      <c r="P25" s="464"/>
      <c r="Q25" s="464"/>
      <c r="R25" s="464"/>
      <c r="S25" s="464"/>
      <c r="T25" s="464"/>
      <c r="U25" s="464"/>
      <c r="V25" s="464"/>
      <c r="W25" s="1014"/>
      <c r="X25" s="1007" t="s">
        <v>371</v>
      </c>
      <c r="Y25" s="1015"/>
      <c r="Z25" s="1016"/>
      <c r="AC25" s="147" t="str">
        <f t="shared" si="0"/>
        <v>←期間内に提出ない場合は、受け付けません。</v>
      </c>
    </row>
    <row r="26" spans="1:29" ht="30.95" customHeight="1" thickBot="1" x14ac:dyDescent="0.2">
      <c r="A26" s="92"/>
      <c r="B26" s="316" t="s">
        <v>244</v>
      </c>
      <c r="C26" s="1018"/>
      <c r="D26" s="1019"/>
      <c r="E26" s="1039" t="s">
        <v>400</v>
      </c>
      <c r="F26" s="464"/>
      <c r="G26" s="464"/>
      <c r="H26" s="464"/>
      <c r="I26" s="464"/>
      <c r="J26" s="464"/>
      <c r="K26" s="464"/>
      <c r="L26" s="464"/>
      <c r="M26" s="464"/>
      <c r="N26" s="464"/>
      <c r="O26" s="464"/>
      <c r="P26" s="464"/>
      <c r="Q26" s="464"/>
      <c r="R26" s="464"/>
      <c r="S26" s="464"/>
      <c r="T26" s="464"/>
      <c r="U26" s="464"/>
      <c r="V26" s="464"/>
      <c r="W26" s="1014"/>
      <c r="X26" s="1007" t="s">
        <v>371</v>
      </c>
      <c r="Y26" s="1015"/>
      <c r="Z26" s="1016"/>
      <c r="AC26" s="147" t="str">
        <f t="shared" si="0"/>
        <v>←期間内に提出ない場合は、受け付けません。</v>
      </c>
    </row>
    <row r="27" spans="1:29" ht="60" customHeight="1" thickBot="1" x14ac:dyDescent="0.2">
      <c r="B27" s="316" t="s">
        <v>38</v>
      </c>
      <c r="C27" s="1018"/>
      <c r="D27" s="1019"/>
      <c r="E27" s="1010" t="s">
        <v>407</v>
      </c>
      <c r="F27" s="464"/>
      <c r="G27" s="464"/>
      <c r="H27" s="464"/>
      <c r="I27" s="464"/>
      <c r="J27" s="464"/>
      <c r="K27" s="464"/>
      <c r="L27" s="464"/>
      <c r="M27" s="464"/>
      <c r="N27" s="464"/>
      <c r="O27" s="464"/>
      <c r="P27" s="464"/>
      <c r="Q27" s="464"/>
      <c r="R27" s="464"/>
      <c r="S27" s="464"/>
      <c r="T27" s="464"/>
      <c r="U27" s="464"/>
      <c r="V27" s="464"/>
      <c r="W27" s="1014"/>
      <c r="X27" s="1007" t="s">
        <v>371</v>
      </c>
      <c r="Y27" s="1015"/>
      <c r="Z27" s="1016"/>
      <c r="AC27" s="147" t="str">
        <f t="shared" si="0"/>
        <v>←期間内に提出ない場合は、受け付けません。</v>
      </c>
    </row>
    <row r="28" spans="1:29" ht="30.95" customHeight="1" thickBot="1" x14ac:dyDescent="0.2">
      <c r="B28" s="1017" t="s">
        <v>33</v>
      </c>
      <c r="C28" s="1018"/>
      <c r="D28" s="1019"/>
      <c r="E28" s="1010" t="s">
        <v>401</v>
      </c>
      <c r="F28" s="464"/>
      <c r="G28" s="464"/>
      <c r="H28" s="464"/>
      <c r="I28" s="464"/>
      <c r="J28" s="464"/>
      <c r="K28" s="464"/>
      <c r="L28" s="464"/>
      <c r="M28" s="464"/>
      <c r="N28" s="464"/>
      <c r="O28" s="464"/>
      <c r="P28" s="464"/>
      <c r="Q28" s="464"/>
      <c r="R28" s="464"/>
      <c r="S28" s="464"/>
      <c r="T28" s="464"/>
      <c r="U28" s="464"/>
      <c r="V28" s="464"/>
      <c r="W28" s="1014"/>
      <c r="X28" s="1007" t="s">
        <v>371</v>
      </c>
      <c r="Y28" s="1015"/>
      <c r="Z28" s="1016"/>
      <c r="AC28" s="147" t="str">
        <f t="shared" si="0"/>
        <v>←期間内に提出ない場合は、受け付けません。</v>
      </c>
    </row>
    <row r="29" spans="1:29" ht="62.1" customHeight="1" thickBot="1" x14ac:dyDescent="0.2">
      <c r="B29" s="1020" t="s">
        <v>37</v>
      </c>
      <c r="C29" s="1018"/>
      <c r="D29" s="1019"/>
      <c r="E29" s="1010" t="s">
        <v>402</v>
      </c>
      <c r="F29" s="1011"/>
      <c r="G29" s="1011"/>
      <c r="H29" s="1011"/>
      <c r="I29" s="1011"/>
      <c r="J29" s="1011"/>
      <c r="K29" s="1011"/>
      <c r="L29" s="1011"/>
      <c r="M29" s="1011"/>
      <c r="N29" s="1011"/>
      <c r="O29" s="1011"/>
      <c r="P29" s="1011"/>
      <c r="Q29" s="1011"/>
      <c r="R29" s="1011"/>
      <c r="S29" s="1011"/>
      <c r="T29" s="1011"/>
      <c r="U29" s="1011"/>
      <c r="V29" s="1011"/>
      <c r="W29" s="1012"/>
      <c r="X29" s="1007" t="s">
        <v>371</v>
      </c>
      <c r="Y29" s="1015"/>
      <c r="Z29" s="1016"/>
      <c r="AC29" s="147" t="str">
        <f t="shared" si="0"/>
        <v>←期間内に提出ない場合は、受け付けません。</v>
      </c>
    </row>
    <row r="30" spans="1:29" ht="62.1" customHeight="1" thickBot="1" x14ac:dyDescent="0.2">
      <c r="B30" s="1020" t="s">
        <v>37</v>
      </c>
      <c r="C30" s="1018"/>
      <c r="D30" s="1019"/>
      <c r="E30" s="1010" t="s">
        <v>351</v>
      </c>
      <c r="F30" s="1011"/>
      <c r="G30" s="1011"/>
      <c r="H30" s="1011"/>
      <c r="I30" s="1011"/>
      <c r="J30" s="1011"/>
      <c r="K30" s="1011"/>
      <c r="L30" s="1011"/>
      <c r="M30" s="1011"/>
      <c r="N30" s="1011"/>
      <c r="O30" s="1011"/>
      <c r="P30" s="1011"/>
      <c r="Q30" s="1011"/>
      <c r="R30" s="1011"/>
      <c r="S30" s="1011"/>
      <c r="T30" s="1011"/>
      <c r="U30" s="1011"/>
      <c r="V30" s="1011"/>
      <c r="W30" s="1012"/>
      <c r="X30" s="1007" t="s">
        <v>371</v>
      </c>
      <c r="Y30" s="1015"/>
      <c r="Z30" s="1016"/>
      <c r="AC30" s="147" t="str">
        <f t="shared" si="0"/>
        <v>←期間内に提出ない場合は、受け付けません。</v>
      </c>
    </row>
    <row r="31" spans="1:29" ht="30.95" customHeight="1" thickBot="1" x14ac:dyDescent="0.2">
      <c r="B31" s="1043" t="s">
        <v>37</v>
      </c>
      <c r="C31" s="1018"/>
      <c r="D31" s="1019"/>
      <c r="E31" s="1013" t="s">
        <v>404</v>
      </c>
      <c r="F31" s="464"/>
      <c r="G31" s="464"/>
      <c r="H31" s="464"/>
      <c r="I31" s="464"/>
      <c r="J31" s="464"/>
      <c r="K31" s="464"/>
      <c r="L31" s="464"/>
      <c r="M31" s="464"/>
      <c r="N31" s="464"/>
      <c r="O31" s="464"/>
      <c r="P31" s="464"/>
      <c r="Q31" s="464"/>
      <c r="R31" s="464"/>
      <c r="S31" s="464"/>
      <c r="T31" s="464"/>
      <c r="U31" s="464"/>
      <c r="V31" s="464"/>
      <c r="W31" s="1014"/>
      <c r="X31" s="1007" t="s">
        <v>371</v>
      </c>
      <c r="Y31" s="1015"/>
      <c r="Z31" s="1016"/>
      <c r="AC31" s="147" t="str">
        <f t="shared" si="0"/>
        <v>←期間内に提出ない場合は、受け付けません。</v>
      </c>
    </row>
    <row r="32" spans="1:29" s="66" customFormat="1" ht="30.95" customHeight="1" thickBot="1" x14ac:dyDescent="0.2">
      <c r="B32" s="1033" t="str">
        <f>IF(OR(X22="後日提出",X23="後日提出",X24="後日提出",X25="後日提出",X26="後日提出",X27="後日提出",X28="後日提出",X29="後日提出",X30="後日提出",X31="後日提出"),"【要回答】後日提出物の提出予定日→","")</f>
        <v/>
      </c>
      <c r="C32" s="1034"/>
      <c r="D32" s="1034"/>
      <c r="E32" s="1034"/>
      <c r="F32" s="1034"/>
      <c r="G32" s="1034"/>
      <c r="H32" s="1034"/>
      <c r="I32" s="1034"/>
      <c r="J32" s="1034"/>
      <c r="K32" s="1034"/>
      <c r="L32" s="1034"/>
      <c r="M32" s="1035"/>
      <c r="N32" s="1036"/>
      <c r="O32" s="1036"/>
      <c r="P32" s="1036"/>
      <c r="Q32" s="1036"/>
      <c r="R32" s="1036"/>
      <c r="S32" s="1036"/>
      <c r="T32" s="1036"/>
      <c r="U32" s="1036"/>
      <c r="V32" s="1036"/>
      <c r="W32" s="1036"/>
      <c r="X32" s="1036"/>
      <c r="Y32" s="1036"/>
      <c r="Z32" s="1037"/>
      <c r="AC32" s="144" t="str">
        <f>IF(B32="【要回答】後日提出物の提出予定日→","←記入がない場合は、受け付けません。また、後日対応が必要な事柄はご自身で把握ください。","")</f>
        <v/>
      </c>
    </row>
  </sheetData>
  <sheetProtection algorithmName="SHA-512" hashValue="mOmQqZWBsuAs43+KHI39GHT+3IBVXxHQUj+nH7dd/CzbUlsHIfcEgLxl4j9XGkAkrimW8iXupM+/65nEd15jjw==" saltValue="NWfYNCG+klWZDboFwXEveA==" spinCount="100000" sheet="1" objects="1" scenarios="1"/>
  <mergeCells count="55">
    <mergeCell ref="B12:D12"/>
    <mergeCell ref="E12:W12"/>
    <mergeCell ref="B17:Z19"/>
    <mergeCell ref="E28:W28"/>
    <mergeCell ref="X22:Z22"/>
    <mergeCell ref="X23:Z23"/>
    <mergeCell ref="B26:D26"/>
    <mergeCell ref="B21:D21"/>
    <mergeCell ref="B27:D27"/>
    <mergeCell ref="B22:D22"/>
    <mergeCell ref="B23:D23"/>
    <mergeCell ref="B14:D14"/>
    <mergeCell ref="Z2:AA2"/>
    <mergeCell ref="W2:Y2"/>
    <mergeCell ref="N5:Q6"/>
    <mergeCell ref="R5:Z6"/>
    <mergeCell ref="X14:Z14"/>
    <mergeCell ref="X12:Z12"/>
    <mergeCell ref="B32:L32"/>
    <mergeCell ref="M32:Z32"/>
    <mergeCell ref="B13:D13"/>
    <mergeCell ref="E13:W13"/>
    <mergeCell ref="X13:Z13"/>
    <mergeCell ref="E22:W22"/>
    <mergeCell ref="E23:W23"/>
    <mergeCell ref="E24:W24"/>
    <mergeCell ref="E25:W25"/>
    <mergeCell ref="E26:W26"/>
    <mergeCell ref="X24:Z24"/>
    <mergeCell ref="X25:Z25"/>
    <mergeCell ref="E14:W14"/>
    <mergeCell ref="B31:D31"/>
    <mergeCell ref="X30:Z30"/>
    <mergeCell ref="G1:H1"/>
    <mergeCell ref="A1:B1"/>
    <mergeCell ref="C1:D1"/>
    <mergeCell ref="E1:F1"/>
    <mergeCell ref="B5:E6"/>
    <mergeCell ref="F5:M6"/>
    <mergeCell ref="B11:D11"/>
    <mergeCell ref="X11:Z11"/>
    <mergeCell ref="E30:W30"/>
    <mergeCell ref="E31:W31"/>
    <mergeCell ref="X31:Z31"/>
    <mergeCell ref="B24:D24"/>
    <mergeCell ref="B25:D25"/>
    <mergeCell ref="X29:Z29"/>
    <mergeCell ref="X27:Z27"/>
    <mergeCell ref="X28:Z28"/>
    <mergeCell ref="B28:D28"/>
    <mergeCell ref="B29:D29"/>
    <mergeCell ref="E27:W27"/>
    <mergeCell ref="E29:W29"/>
    <mergeCell ref="X26:Z26"/>
    <mergeCell ref="B30:D30"/>
  </mergeCells>
  <phoneticPr fontId="1"/>
  <conditionalFormatting sqref="X11:Z14">
    <cfRule type="containsText" dxfId="117" priority="11" operator="containsText" text="□">
      <formula>NOT(ISERROR(SEARCH("□",X11)))</formula>
    </cfRule>
  </conditionalFormatting>
  <conditionalFormatting sqref="X22:Z31">
    <cfRule type="containsBlanks" dxfId="116" priority="4">
      <formula>LEN(TRIM(X22))=0</formula>
    </cfRule>
    <cfRule type="containsText" dxfId="115" priority="9" operator="containsText" text="後日提出">
      <formula>NOT(ISERROR(SEARCH("後日提出",X22)))</formula>
    </cfRule>
    <cfRule type="containsText" dxfId="114" priority="10" operator="containsText" text="□">
      <formula>NOT(ISERROR(SEARCH("□",X22)))</formula>
    </cfRule>
  </conditionalFormatting>
  <conditionalFormatting sqref="F5:M6">
    <cfRule type="containsText" dxfId="113" priority="7" operator="containsText" text="自動表示">
      <formula>NOT(ISERROR(SEARCH("自動表示",F5)))</formula>
    </cfRule>
  </conditionalFormatting>
  <conditionalFormatting sqref="B32:L32">
    <cfRule type="containsText" dxfId="112" priority="3" operator="containsText" text="【要回答】後日提出物の提出予定日→">
      <formula>NOT(ISERROR(SEARCH("【要回答】後日提出物の提出予定日→",B32)))</formula>
    </cfRule>
  </conditionalFormatting>
  <conditionalFormatting sqref="M32:Z32">
    <cfRule type="notContainsBlanks" priority="1" stopIfTrue="1">
      <formula>LEN(TRIM(M32))&gt;0</formula>
    </cfRule>
    <cfRule type="expression" dxfId="111" priority="2">
      <formula>B32="【要回答】後日提出物の提出予定日→"</formula>
    </cfRule>
  </conditionalFormatting>
  <dataValidations count="4">
    <dataValidation type="list" allowBlank="1" showInputMessage="1" showErrorMessage="1" sqref="X22:Z24 X11:Z14"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5:Z31" xr:uid="{79D675D5-6D6B-4B8A-9325-18CAAE7ED515}">
      <formula1>"□,☑,後日提出"</formula1>
    </dataValidation>
    <dataValidation imeMode="halfAlpha" allowBlank="1" showInputMessage="1" showErrorMessage="1" prompt="西暦（DDDD/YY/MM）の形で記入ください。_x000a_例）2023/04/01" sqref="M32:Z32" xr:uid="{6F23F1F8-9944-4E53-873F-46550F7B0CA2}"/>
  </dataValidations>
  <pageMargins left="0.23622047244094491" right="0.23622047244094491" top="0.74803149606299213" bottom="0.62992125984251968"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pageSetUpPr fitToPage="1"/>
  </sheetPr>
  <dimension ref="A1:BY29"/>
  <sheetViews>
    <sheetView topLeftCell="BM1" workbookViewId="0">
      <selection activeCell="BW16" sqref="BW16"/>
    </sheetView>
  </sheetViews>
  <sheetFormatPr defaultRowHeight="20.100000000000001" customHeight="1" x14ac:dyDescent="0.15"/>
  <cols>
    <col min="1" max="2" width="9" style="190"/>
    <col min="3" max="71" width="9.625" style="190" customWidth="1"/>
    <col min="72" max="16384" width="9" style="190"/>
  </cols>
  <sheetData>
    <row r="1" spans="1:77" ht="39.950000000000003" customHeight="1" x14ac:dyDescent="0.15">
      <c r="A1" s="189" t="s">
        <v>155</v>
      </c>
      <c r="C1" s="190" t="s">
        <v>63</v>
      </c>
      <c r="D1" s="190" t="s">
        <v>64</v>
      </c>
      <c r="E1" s="190" t="s">
        <v>65</v>
      </c>
      <c r="F1" s="190" t="s">
        <v>66</v>
      </c>
      <c r="G1" s="190" t="s">
        <v>154</v>
      </c>
      <c r="H1" s="190" t="s">
        <v>67</v>
      </c>
      <c r="I1" s="190" t="s">
        <v>68</v>
      </c>
      <c r="J1" s="190" t="s">
        <v>69</v>
      </c>
      <c r="K1" s="190" t="s">
        <v>70</v>
      </c>
      <c r="L1" s="190" t="s">
        <v>71</v>
      </c>
      <c r="M1" s="190" t="s">
        <v>72</v>
      </c>
      <c r="N1" s="190" t="s">
        <v>73</v>
      </c>
      <c r="O1" s="190" t="s">
        <v>74</v>
      </c>
      <c r="P1" s="190" t="s">
        <v>75</v>
      </c>
      <c r="Q1" s="190" t="s">
        <v>76</v>
      </c>
      <c r="R1" s="190" t="s">
        <v>77</v>
      </c>
      <c r="S1" s="190" t="s">
        <v>78</v>
      </c>
      <c r="T1" s="190" t="s">
        <v>79</v>
      </c>
      <c r="U1" s="190" t="s">
        <v>80</v>
      </c>
      <c r="V1" s="190" t="s">
        <v>81</v>
      </c>
      <c r="W1" s="190" t="s">
        <v>82</v>
      </c>
      <c r="X1" s="190" t="s">
        <v>83</v>
      </c>
      <c r="Y1" s="190" t="s">
        <v>84</v>
      </c>
      <c r="Z1" s="190" t="s">
        <v>85</v>
      </c>
      <c r="AA1" s="190" t="s">
        <v>86</v>
      </c>
      <c r="AB1" s="190" t="s">
        <v>87</v>
      </c>
      <c r="AC1" s="190" t="s">
        <v>328</v>
      </c>
      <c r="AD1" s="190" t="s">
        <v>329</v>
      </c>
    </row>
    <row r="2" spans="1:77" ht="20.100000000000001" customHeight="1" x14ac:dyDescent="0.15">
      <c r="A2" s="191" t="s">
        <v>63</v>
      </c>
      <c r="C2" s="190" t="s">
        <v>88</v>
      </c>
      <c r="D2" s="190" t="s">
        <v>89</v>
      </c>
      <c r="E2" s="190" t="s">
        <v>90</v>
      </c>
      <c r="F2" s="190" t="s">
        <v>92</v>
      </c>
      <c r="G2" s="190" t="s">
        <v>93</v>
      </c>
      <c r="H2" s="190" t="s">
        <v>97</v>
      </c>
      <c r="I2" s="190" t="s">
        <v>99</v>
      </c>
      <c r="J2" s="190" t="s">
        <v>100</v>
      </c>
      <c r="K2" s="190" t="s">
        <v>101</v>
      </c>
      <c r="L2" s="190" t="s">
        <v>106</v>
      </c>
      <c r="M2" s="190" t="s">
        <v>110</v>
      </c>
      <c r="N2" s="190" t="s">
        <v>111</v>
      </c>
      <c r="O2" s="190" t="s">
        <v>112</v>
      </c>
      <c r="P2" s="190" t="s">
        <v>113</v>
      </c>
      <c r="Q2" s="190" t="s">
        <v>115</v>
      </c>
      <c r="R2" s="190" t="s">
        <v>121</v>
      </c>
      <c r="S2" s="190" t="s">
        <v>123</v>
      </c>
      <c r="T2" s="190" t="s">
        <v>124</v>
      </c>
      <c r="U2" s="190" t="s">
        <v>133</v>
      </c>
      <c r="V2" s="190" t="s">
        <v>126</v>
      </c>
      <c r="W2" s="190" t="s">
        <v>129</v>
      </c>
      <c r="X2" s="190" t="s">
        <v>131</v>
      </c>
      <c r="Y2" s="190" t="s">
        <v>142</v>
      </c>
      <c r="Z2" s="190" t="s">
        <v>185</v>
      </c>
      <c r="AA2" s="190" t="s">
        <v>149</v>
      </c>
      <c r="AB2" s="190" t="s">
        <v>132</v>
      </c>
      <c r="AC2" s="190" t="s">
        <v>330</v>
      </c>
      <c r="AD2" s="190" t="s">
        <v>333</v>
      </c>
    </row>
    <row r="3" spans="1:77" ht="20.100000000000001" customHeight="1" x14ac:dyDescent="0.15">
      <c r="A3" s="192" t="s">
        <v>64</v>
      </c>
      <c r="E3" s="190" t="s">
        <v>91</v>
      </c>
      <c r="G3" s="190" t="s">
        <v>94</v>
      </c>
      <c r="H3" s="190" t="s">
        <v>98</v>
      </c>
      <c r="K3" s="190" t="s">
        <v>102</v>
      </c>
      <c r="L3" s="190" t="s">
        <v>107</v>
      </c>
      <c r="P3" s="190" t="s">
        <v>114</v>
      </c>
      <c r="Q3" s="190" t="s">
        <v>116</v>
      </c>
      <c r="R3" s="190" t="s">
        <v>122</v>
      </c>
      <c r="T3" s="190" t="s">
        <v>125</v>
      </c>
      <c r="U3" s="190" t="s">
        <v>134</v>
      </c>
      <c r="V3" s="190" t="s">
        <v>127</v>
      </c>
      <c r="W3" s="190" t="s">
        <v>130</v>
      </c>
      <c r="Y3" s="190" t="s">
        <v>143</v>
      </c>
      <c r="Z3" s="190" t="s">
        <v>186</v>
      </c>
      <c r="AA3" s="190" t="s">
        <v>150</v>
      </c>
      <c r="AC3" s="190" t="s">
        <v>331</v>
      </c>
      <c r="AD3" s="190" t="s">
        <v>334</v>
      </c>
    </row>
    <row r="4" spans="1:77" ht="20.100000000000001" customHeight="1" x14ac:dyDescent="0.15">
      <c r="A4" s="191" t="s">
        <v>65</v>
      </c>
      <c r="G4" s="190" t="s">
        <v>95</v>
      </c>
      <c r="K4" s="190" t="s">
        <v>103</v>
      </c>
      <c r="L4" s="190" t="s">
        <v>108</v>
      </c>
      <c r="Q4" s="190" t="s">
        <v>117</v>
      </c>
      <c r="R4" s="190" t="s">
        <v>379</v>
      </c>
      <c r="U4" s="190" t="s">
        <v>135</v>
      </c>
      <c r="V4" s="190" t="s">
        <v>128</v>
      </c>
      <c r="Y4" s="190" t="s">
        <v>144</v>
      </c>
      <c r="AA4" s="190" t="s">
        <v>151</v>
      </c>
      <c r="AC4" s="190" t="s">
        <v>332</v>
      </c>
      <c r="AD4" s="190" t="s">
        <v>335</v>
      </c>
    </row>
    <row r="5" spans="1:77" ht="20.100000000000001" customHeight="1" x14ac:dyDescent="0.15">
      <c r="A5" s="192" t="s">
        <v>66</v>
      </c>
      <c r="G5" s="190" t="s">
        <v>96</v>
      </c>
      <c r="K5" s="190" t="s">
        <v>104</v>
      </c>
      <c r="L5" s="190" t="s">
        <v>109</v>
      </c>
      <c r="Q5" s="190" t="s">
        <v>118</v>
      </c>
      <c r="U5" s="190" t="s">
        <v>136</v>
      </c>
      <c r="Y5" s="190" t="s">
        <v>145</v>
      </c>
      <c r="AA5" s="190" t="s">
        <v>152</v>
      </c>
    </row>
    <row r="6" spans="1:77" ht="20.100000000000001" customHeight="1" x14ac:dyDescent="0.15">
      <c r="A6" s="191" t="s">
        <v>154</v>
      </c>
      <c r="K6" s="190" t="s">
        <v>105</v>
      </c>
      <c r="Q6" s="190" t="s">
        <v>119</v>
      </c>
      <c r="U6" s="190" t="s">
        <v>137</v>
      </c>
      <c r="Y6" s="190" t="s">
        <v>146</v>
      </c>
      <c r="AA6" s="190" t="s">
        <v>153</v>
      </c>
    </row>
    <row r="7" spans="1:77" ht="20.100000000000001" customHeight="1" x14ac:dyDescent="0.15">
      <c r="A7" s="192" t="s">
        <v>67</v>
      </c>
      <c r="Q7" s="190" t="s">
        <v>120</v>
      </c>
      <c r="U7" s="190" t="s">
        <v>138</v>
      </c>
      <c r="Y7" s="190" t="s">
        <v>147</v>
      </c>
    </row>
    <row r="8" spans="1:77" ht="20.100000000000001" customHeight="1" x14ac:dyDescent="0.15">
      <c r="A8" s="191" t="s">
        <v>68</v>
      </c>
      <c r="U8" s="190" t="s">
        <v>139</v>
      </c>
      <c r="Y8" s="190" t="s">
        <v>148</v>
      </c>
    </row>
    <row r="9" spans="1:77" ht="20.100000000000001" customHeight="1" x14ac:dyDescent="0.15">
      <c r="A9" s="192" t="s">
        <v>69</v>
      </c>
      <c r="U9" s="190" t="s">
        <v>140</v>
      </c>
    </row>
    <row r="10" spans="1:77" ht="20.100000000000001" customHeight="1" x14ac:dyDescent="0.15">
      <c r="A10" s="191" t="s">
        <v>70</v>
      </c>
      <c r="U10" s="190" t="s">
        <v>141</v>
      </c>
    </row>
    <row r="11" spans="1:77" ht="20.100000000000001" customHeight="1" x14ac:dyDescent="0.15">
      <c r="A11" s="192" t="s">
        <v>71</v>
      </c>
    </row>
    <row r="12" spans="1:77" ht="20.100000000000001" customHeight="1" x14ac:dyDescent="0.15">
      <c r="A12" s="191" t="s">
        <v>72</v>
      </c>
    </row>
    <row r="13" spans="1:77" ht="20.100000000000001" customHeight="1" x14ac:dyDescent="0.15">
      <c r="A13" s="192" t="s">
        <v>73</v>
      </c>
    </row>
    <row r="14" spans="1:77" ht="20.100000000000001" customHeight="1" x14ac:dyDescent="0.15">
      <c r="A14" s="191" t="s">
        <v>74</v>
      </c>
    </row>
    <row r="15" spans="1:77" ht="39.950000000000003" customHeight="1" x14ac:dyDescent="0.15">
      <c r="A15" s="192" t="s">
        <v>75</v>
      </c>
      <c r="C15" s="190" t="s">
        <v>88</v>
      </c>
      <c r="D15" s="190" t="s">
        <v>89</v>
      </c>
      <c r="E15" s="190" t="s">
        <v>90</v>
      </c>
      <c r="F15" s="190" t="s">
        <v>91</v>
      </c>
      <c r="G15" s="190" t="s">
        <v>92</v>
      </c>
      <c r="H15" s="190" t="s">
        <v>93</v>
      </c>
      <c r="I15" s="190" t="s">
        <v>94</v>
      </c>
      <c r="J15" s="190" t="s">
        <v>95</v>
      </c>
      <c r="K15" s="190" t="s">
        <v>96</v>
      </c>
      <c r="L15" s="190" t="s">
        <v>97</v>
      </c>
      <c r="M15" s="190" t="s">
        <v>98</v>
      </c>
      <c r="N15" s="190" t="s">
        <v>99</v>
      </c>
      <c r="O15" s="190" t="s">
        <v>100</v>
      </c>
      <c r="P15" s="190" t="s">
        <v>101</v>
      </c>
      <c r="Q15" s="190" t="s">
        <v>102</v>
      </c>
      <c r="R15" s="190" t="s">
        <v>103</v>
      </c>
      <c r="S15" s="190" t="s">
        <v>104</v>
      </c>
      <c r="T15" s="190" t="s">
        <v>105</v>
      </c>
      <c r="U15" s="190" t="s">
        <v>106</v>
      </c>
      <c r="V15" s="190" t="s">
        <v>107</v>
      </c>
      <c r="W15" s="190" t="s">
        <v>108</v>
      </c>
      <c r="X15" s="190" t="s">
        <v>109</v>
      </c>
      <c r="Y15" s="190" t="s">
        <v>110</v>
      </c>
      <c r="Z15" s="190" t="s">
        <v>111</v>
      </c>
      <c r="AA15" s="190" t="s">
        <v>112</v>
      </c>
      <c r="AB15" s="190" t="s">
        <v>113</v>
      </c>
      <c r="AC15" s="190" t="s">
        <v>114</v>
      </c>
      <c r="AD15" s="190" t="s">
        <v>115</v>
      </c>
      <c r="AE15" s="190" t="s">
        <v>116</v>
      </c>
      <c r="AF15" s="190" t="s">
        <v>117</v>
      </c>
      <c r="AG15" s="190" t="s">
        <v>118</v>
      </c>
      <c r="AH15" s="190" t="s">
        <v>119</v>
      </c>
      <c r="AI15" s="190" t="s">
        <v>120</v>
      </c>
      <c r="AJ15" s="190" t="s">
        <v>121</v>
      </c>
      <c r="AK15" s="190" t="s">
        <v>122</v>
      </c>
      <c r="AL15" s="190" t="s">
        <v>379</v>
      </c>
      <c r="AM15" s="190" t="s">
        <v>123</v>
      </c>
      <c r="AN15" s="190" t="s">
        <v>124</v>
      </c>
      <c r="AO15" s="190" t="s">
        <v>125</v>
      </c>
      <c r="AP15" s="190" t="s">
        <v>133</v>
      </c>
      <c r="AQ15" s="190" t="s">
        <v>134</v>
      </c>
      <c r="AR15" s="190" t="s">
        <v>135</v>
      </c>
      <c r="AS15" s="190" t="s">
        <v>136</v>
      </c>
      <c r="AT15" s="190" t="s">
        <v>137</v>
      </c>
      <c r="AU15" s="190" t="s">
        <v>138</v>
      </c>
      <c r="AV15" s="190" t="s">
        <v>139</v>
      </c>
      <c r="AW15" s="190" t="s">
        <v>140</v>
      </c>
      <c r="AX15" s="190" t="s">
        <v>141</v>
      </c>
      <c r="AY15" s="190" t="s">
        <v>126</v>
      </c>
      <c r="AZ15" s="190" t="s">
        <v>127</v>
      </c>
      <c r="BA15" s="190" t="s">
        <v>128</v>
      </c>
      <c r="BB15" s="190" t="s">
        <v>129</v>
      </c>
      <c r="BC15" s="190" t="s">
        <v>130</v>
      </c>
      <c r="BD15" s="190" t="s">
        <v>131</v>
      </c>
      <c r="BE15" s="190" t="s">
        <v>142</v>
      </c>
      <c r="BF15" s="190" t="s">
        <v>143</v>
      </c>
      <c r="BG15" s="190" t="s">
        <v>144</v>
      </c>
      <c r="BH15" s="190" t="s">
        <v>145</v>
      </c>
      <c r="BI15" s="190" t="s">
        <v>146</v>
      </c>
      <c r="BJ15" s="190" t="s">
        <v>147</v>
      </c>
      <c r="BK15" s="190" t="s">
        <v>148</v>
      </c>
      <c r="BL15" s="190" t="s">
        <v>185</v>
      </c>
      <c r="BM15" s="190" t="s">
        <v>186</v>
      </c>
      <c r="BN15" s="190" t="s">
        <v>149</v>
      </c>
      <c r="BO15" s="190" t="s">
        <v>150</v>
      </c>
      <c r="BP15" s="190" t="s">
        <v>151</v>
      </c>
      <c r="BQ15" s="190" t="s">
        <v>152</v>
      </c>
      <c r="BR15" s="190" t="s">
        <v>153</v>
      </c>
      <c r="BS15" s="190" t="s">
        <v>132</v>
      </c>
      <c r="BT15" s="190" t="s">
        <v>336</v>
      </c>
      <c r="BU15" s="190" t="s">
        <v>331</v>
      </c>
      <c r="BV15" s="190" t="s">
        <v>332</v>
      </c>
      <c r="BW15" s="190" t="s">
        <v>337</v>
      </c>
      <c r="BX15" s="190" t="s">
        <v>334</v>
      </c>
      <c r="BY15" s="190" t="s">
        <v>338</v>
      </c>
    </row>
    <row r="16" spans="1:77" ht="20.100000000000001" customHeight="1" x14ac:dyDescent="0.15">
      <c r="A16" s="191" t="s">
        <v>76</v>
      </c>
      <c r="C16" s="190" t="s">
        <v>162</v>
      </c>
      <c r="D16" s="190" t="s">
        <v>162</v>
      </c>
      <c r="E16" s="190" t="s">
        <v>162</v>
      </c>
      <c r="F16" s="190" t="s">
        <v>162</v>
      </c>
      <c r="G16" s="190" t="s">
        <v>162</v>
      </c>
      <c r="H16" s="190" t="s">
        <v>162</v>
      </c>
      <c r="I16" s="190" t="s">
        <v>162</v>
      </c>
      <c r="J16" s="190" t="s">
        <v>162</v>
      </c>
      <c r="K16" s="190" t="s">
        <v>162</v>
      </c>
      <c r="L16" s="190" t="s">
        <v>162</v>
      </c>
      <c r="M16" s="190" t="s">
        <v>162</v>
      </c>
      <c r="N16" s="190" t="s">
        <v>162</v>
      </c>
      <c r="O16" s="190" t="s">
        <v>162</v>
      </c>
      <c r="P16" s="190" t="s">
        <v>162</v>
      </c>
      <c r="Q16" s="190" t="s">
        <v>161</v>
      </c>
      <c r="R16" s="190" t="s">
        <v>161</v>
      </c>
      <c r="S16" s="190" t="s">
        <v>161</v>
      </c>
      <c r="T16" s="190" t="s">
        <v>161</v>
      </c>
      <c r="U16" s="190" t="s">
        <v>162</v>
      </c>
      <c r="V16" s="190" t="s">
        <v>162</v>
      </c>
      <c r="W16" s="190" t="s">
        <v>162</v>
      </c>
      <c r="X16" s="190" t="s">
        <v>162</v>
      </c>
      <c r="Y16" s="190" t="s">
        <v>162</v>
      </c>
      <c r="Z16" s="190" t="s">
        <v>171</v>
      </c>
      <c r="AA16" s="190" t="s">
        <v>171</v>
      </c>
      <c r="AB16" s="190" t="s">
        <v>171</v>
      </c>
      <c r="AC16" s="190" t="s">
        <v>171</v>
      </c>
      <c r="AD16" s="190" t="s">
        <v>171</v>
      </c>
      <c r="AE16" s="190" t="s">
        <v>171</v>
      </c>
      <c r="AF16" s="190" t="s">
        <v>171</v>
      </c>
      <c r="AG16" s="190" t="s">
        <v>171</v>
      </c>
      <c r="AH16" s="190" t="s">
        <v>171</v>
      </c>
      <c r="AI16" s="190" t="s">
        <v>171</v>
      </c>
      <c r="AJ16" s="190" t="s">
        <v>176</v>
      </c>
      <c r="AK16" s="190" t="s">
        <v>171</v>
      </c>
      <c r="AL16" s="190" t="s">
        <v>380</v>
      </c>
      <c r="AM16" s="190" t="s">
        <v>176</v>
      </c>
      <c r="AN16" s="190" t="s">
        <v>171</v>
      </c>
      <c r="AO16" s="190" t="s">
        <v>176</v>
      </c>
      <c r="AP16" s="190" t="s">
        <v>171</v>
      </c>
      <c r="AQ16" s="190" t="s">
        <v>171</v>
      </c>
      <c r="AR16" s="190" t="s">
        <v>171</v>
      </c>
      <c r="AS16" s="190" t="s">
        <v>171</v>
      </c>
      <c r="AT16" s="190" t="s">
        <v>171</v>
      </c>
      <c r="AU16" s="190" t="s">
        <v>171</v>
      </c>
      <c r="AV16" s="190" t="s">
        <v>171</v>
      </c>
      <c r="AW16" s="190" t="s">
        <v>171</v>
      </c>
      <c r="AX16" s="190" t="s">
        <v>171</v>
      </c>
      <c r="AY16" s="190" t="s">
        <v>171</v>
      </c>
      <c r="AZ16" s="190" t="s">
        <v>171</v>
      </c>
      <c r="BA16" s="190" t="s">
        <v>171</v>
      </c>
      <c r="BB16" s="190" t="s">
        <v>171</v>
      </c>
      <c r="BC16" s="190" t="s">
        <v>171</v>
      </c>
      <c r="BD16" s="190" t="s">
        <v>176</v>
      </c>
      <c r="BE16" s="190" t="s">
        <v>171</v>
      </c>
      <c r="BF16" s="190" t="s">
        <v>171</v>
      </c>
      <c r="BG16" s="190" t="s">
        <v>171</v>
      </c>
      <c r="BH16" s="190" t="s">
        <v>171</v>
      </c>
      <c r="BI16" s="190" t="s">
        <v>171</v>
      </c>
      <c r="BJ16" s="190" t="s">
        <v>171</v>
      </c>
      <c r="BK16" s="190" t="s">
        <v>171</v>
      </c>
      <c r="BL16" s="190" t="s">
        <v>176</v>
      </c>
      <c r="BM16" s="190" t="s">
        <v>176</v>
      </c>
      <c r="BN16" s="190" t="s">
        <v>181</v>
      </c>
      <c r="BO16" s="190" t="s">
        <v>181</v>
      </c>
      <c r="BP16" s="190" t="s">
        <v>181</v>
      </c>
      <c r="BQ16" s="190" t="s">
        <v>181</v>
      </c>
      <c r="BR16" s="190" t="s">
        <v>181</v>
      </c>
      <c r="BS16" s="190" t="s">
        <v>171</v>
      </c>
      <c r="BT16" s="190" t="s">
        <v>171</v>
      </c>
      <c r="BU16" s="190" t="s">
        <v>171</v>
      </c>
      <c r="BV16" s="190" t="s">
        <v>171</v>
      </c>
      <c r="BW16" s="190" t="s">
        <v>171</v>
      </c>
      <c r="BX16" s="190" t="s">
        <v>171</v>
      </c>
      <c r="BY16" s="190" t="s">
        <v>171</v>
      </c>
    </row>
    <row r="17" spans="1:77" ht="20.100000000000001" customHeight="1" x14ac:dyDescent="0.15">
      <c r="A17" s="192" t="s">
        <v>77</v>
      </c>
      <c r="C17" s="190" t="s">
        <v>164</v>
      </c>
      <c r="D17" s="190" t="s">
        <v>164</v>
      </c>
      <c r="E17" s="190" t="s">
        <v>164</v>
      </c>
      <c r="F17" s="190" t="s">
        <v>164</v>
      </c>
      <c r="G17" s="190" t="s">
        <v>164</v>
      </c>
      <c r="H17" s="190" t="s">
        <v>164</v>
      </c>
      <c r="I17" s="190" t="s">
        <v>164</v>
      </c>
      <c r="J17" s="190" t="s">
        <v>164</v>
      </c>
      <c r="K17" s="190" t="s">
        <v>164</v>
      </c>
      <c r="L17" s="190" t="s">
        <v>164</v>
      </c>
      <c r="M17" s="190" t="s">
        <v>164</v>
      </c>
      <c r="N17" s="190" t="s">
        <v>164</v>
      </c>
      <c r="O17" s="190" t="s">
        <v>164</v>
      </c>
      <c r="P17" s="190" t="s">
        <v>164</v>
      </c>
      <c r="Q17" s="190" t="s">
        <v>163</v>
      </c>
      <c r="R17" s="190" t="s">
        <v>163</v>
      </c>
      <c r="S17" s="190" t="s">
        <v>163</v>
      </c>
      <c r="T17" s="190" t="s">
        <v>163</v>
      </c>
      <c r="U17" s="190" t="s">
        <v>164</v>
      </c>
      <c r="V17" s="190" t="s">
        <v>164</v>
      </c>
      <c r="W17" s="190" t="s">
        <v>164</v>
      </c>
      <c r="X17" s="190" t="s">
        <v>164</v>
      </c>
      <c r="Y17" s="190" t="s">
        <v>164</v>
      </c>
      <c r="Z17" s="190" t="s">
        <v>172</v>
      </c>
      <c r="AA17" s="190" t="s">
        <v>172</v>
      </c>
      <c r="AB17" s="190" t="s">
        <v>172</v>
      </c>
      <c r="AC17" s="190" t="s">
        <v>172</v>
      </c>
      <c r="AD17" s="190" t="s">
        <v>172</v>
      </c>
      <c r="AE17" s="190" t="s">
        <v>172</v>
      </c>
      <c r="AF17" s="190" t="s">
        <v>172</v>
      </c>
      <c r="AG17" s="190" t="s">
        <v>172</v>
      </c>
      <c r="AH17" s="190" t="s">
        <v>172</v>
      </c>
      <c r="AI17" s="190" t="s">
        <v>172</v>
      </c>
      <c r="AJ17" s="190" t="s">
        <v>177</v>
      </c>
      <c r="AK17" s="190" t="s">
        <v>172</v>
      </c>
      <c r="AL17" s="190" t="s">
        <v>381</v>
      </c>
      <c r="AM17" s="190" t="s">
        <v>177</v>
      </c>
      <c r="AN17" s="190" t="s">
        <v>172</v>
      </c>
      <c r="AO17" s="190" t="s">
        <v>177</v>
      </c>
      <c r="AP17" s="190" t="s">
        <v>172</v>
      </c>
      <c r="AQ17" s="190" t="s">
        <v>172</v>
      </c>
      <c r="AR17" s="190" t="s">
        <v>172</v>
      </c>
      <c r="AS17" s="190" t="s">
        <v>172</v>
      </c>
      <c r="AT17" s="190" t="s">
        <v>172</v>
      </c>
      <c r="AU17" s="190" t="s">
        <v>172</v>
      </c>
      <c r="AV17" s="190" t="s">
        <v>172</v>
      </c>
      <c r="AW17" s="190" t="s">
        <v>172</v>
      </c>
      <c r="AX17" s="190" t="s">
        <v>172</v>
      </c>
      <c r="AY17" s="190" t="s">
        <v>172</v>
      </c>
      <c r="AZ17" s="190" t="s">
        <v>172</v>
      </c>
      <c r="BA17" s="190" t="s">
        <v>172</v>
      </c>
      <c r="BB17" s="190" t="s">
        <v>172</v>
      </c>
      <c r="BC17" s="190" t="s">
        <v>172</v>
      </c>
      <c r="BD17" s="190" t="s">
        <v>177</v>
      </c>
      <c r="BE17" s="190" t="s">
        <v>172</v>
      </c>
      <c r="BF17" s="190" t="s">
        <v>172</v>
      </c>
      <c r="BG17" s="190" t="s">
        <v>172</v>
      </c>
      <c r="BH17" s="190" t="s">
        <v>172</v>
      </c>
      <c r="BI17" s="190" t="s">
        <v>172</v>
      </c>
      <c r="BJ17" s="190" t="s">
        <v>172</v>
      </c>
      <c r="BK17" s="190" t="s">
        <v>172</v>
      </c>
      <c r="BL17" s="190" t="s">
        <v>177</v>
      </c>
      <c r="BM17" s="190" t="s">
        <v>177</v>
      </c>
      <c r="BN17" s="190" t="s">
        <v>182</v>
      </c>
      <c r="BO17" s="190" t="s">
        <v>182</v>
      </c>
      <c r="BP17" s="190" t="s">
        <v>182</v>
      </c>
      <c r="BQ17" s="190" t="s">
        <v>182</v>
      </c>
      <c r="BR17" s="190" t="s">
        <v>182</v>
      </c>
      <c r="BS17" s="190" t="s">
        <v>172</v>
      </c>
      <c r="BT17" s="190" t="s">
        <v>172</v>
      </c>
      <c r="BU17" s="190" t="s">
        <v>172</v>
      </c>
      <c r="BV17" s="190" t="s">
        <v>172</v>
      </c>
      <c r="BW17" s="190" t="s">
        <v>172</v>
      </c>
      <c r="BX17" s="190" t="s">
        <v>172</v>
      </c>
      <c r="BY17" s="190" t="s">
        <v>172</v>
      </c>
    </row>
    <row r="18" spans="1:77" ht="20.100000000000001" customHeight="1" x14ac:dyDescent="0.15">
      <c r="A18" s="191" t="s">
        <v>78</v>
      </c>
      <c r="C18" s="190" t="s">
        <v>166</v>
      </c>
      <c r="D18" s="190" t="s">
        <v>166</v>
      </c>
      <c r="E18" s="190" t="s">
        <v>166</v>
      </c>
      <c r="F18" s="190" t="s">
        <v>166</v>
      </c>
      <c r="G18" s="190" t="s">
        <v>166</v>
      </c>
      <c r="H18" s="190" t="s">
        <v>166</v>
      </c>
      <c r="I18" s="190" t="s">
        <v>166</v>
      </c>
      <c r="J18" s="190" t="s">
        <v>166</v>
      </c>
      <c r="K18" s="190" t="s">
        <v>166</v>
      </c>
      <c r="L18" s="190" t="s">
        <v>166</v>
      </c>
      <c r="M18" s="190" t="s">
        <v>166</v>
      </c>
      <c r="N18" s="190" t="s">
        <v>166</v>
      </c>
      <c r="O18" s="190" t="s">
        <v>166</v>
      </c>
      <c r="P18" s="190" t="s">
        <v>166</v>
      </c>
      <c r="Q18" s="190" t="s">
        <v>165</v>
      </c>
      <c r="R18" s="190" t="s">
        <v>165</v>
      </c>
      <c r="S18" s="190" t="s">
        <v>165</v>
      </c>
      <c r="T18" s="190" t="s">
        <v>165</v>
      </c>
      <c r="U18" s="190" t="s">
        <v>166</v>
      </c>
      <c r="V18" s="190" t="s">
        <v>166</v>
      </c>
      <c r="W18" s="190" t="s">
        <v>166</v>
      </c>
      <c r="X18" s="190" t="s">
        <v>166</v>
      </c>
      <c r="Y18" s="190" t="s">
        <v>166</v>
      </c>
      <c r="Z18" s="190" t="s">
        <v>173</v>
      </c>
      <c r="AA18" s="190" t="s">
        <v>173</v>
      </c>
      <c r="AB18" s="190" t="s">
        <v>173</v>
      </c>
      <c r="AC18" s="190" t="s">
        <v>173</v>
      </c>
      <c r="AD18" s="190" t="s">
        <v>173</v>
      </c>
      <c r="AE18" s="190" t="s">
        <v>173</v>
      </c>
      <c r="AF18" s="190" t="s">
        <v>173</v>
      </c>
      <c r="AG18" s="190" t="s">
        <v>173</v>
      </c>
      <c r="AH18" s="190" t="s">
        <v>173</v>
      </c>
      <c r="AI18" s="190" t="s">
        <v>173</v>
      </c>
      <c r="AJ18" s="190" t="s">
        <v>178</v>
      </c>
      <c r="AK18" s="190" t="s">
        <v>173</v>
      </c>
      <c r="AM18" s="190" t="s">
        <v>178</v>
      </c>
      <c r="AN18" s="190" t="s">
        <v>173</v>
      </c>
      <c r="AO18" s="190" t="s">
        <v>178</v>
      </c>
      <c r="AP18" s="190" t="s">
        <v>173</v>
      </c>
      <c r="AQ18" s="190" t="s">
        <v>173</v>
      </c>
      <c r="AR18" s="190" t="s">
        <v>173</v>
      </c>
      <c r="AS18" s="190" t="s">
        <v>173</v>
      </c>
      <c r="AT18" s="190" t="s">
        <v>173</v>
      </c>
      <c r="AU18" s="190" t="s">
        <v>173</v>
      </c>
      <c r="AV18" s="190" t="s">
        <v>173</v>
      </c>
      <c r="AW18" s="190" t="s">
        <v>173</v>
      </c>
      <c r="AX18" s="190" t="s">
        <v>173</v>
      </c>
      <c r="AY18" s="190" t="s">
        <v>173</v>
      </c>
      <c r="AZ18" s="190" t="s">
        <v>173</v>
      </c>
      <c r="BA18" s="190" t="s">
        <v>173</v>
      </c>
      <c r="BB18" s="190" t="s">
        <v>173</v>
      </c>
      <c r="BC18" s="190" t="s">
        <v>173</v>
      </c>
      <c r="BD18" s="190" t="s">
        <v>178</v>
      </c>
      <c r="BE18" s="190" t="s">
        <v>173</v>
      </c>
      <c r="BF18" s="190" t="s">
        <v>173</v>
      </c>
      <c r="BG18" s="190" t="s">
        <v>173</v>
      </c>
      <c r="BH18" s="190" t="s">
        <v>173</v>
      </c>
      <c r="BI18" s="190" t="s">
        <v>173</v>
      </c>
      <c r="BJ18" s="190" t="s">
        <v>173</v>
      </c>
      <c r="BK18" s="190" t="s">
        <v>173</v>
      </c>
      <c r="BL18" s="190" t="s">
        <v>178</v>
      </c>
      <c r="BM18" s="190" t="s">
        <v>178</v>
      </c>
      <c r="BN18" s="190" t="s">
        <v>183</v>
      </c>
      <c r="BO18" s="190" t="s">
        <v>183</v>
      </c>
      <c r="BP18" s="190" t="s">
        <v>183</v>
      </c>
      <c r="BQ18" s="190" t="s">
        <v>183</v>
      </c>
      <c r="BR18" s="190" t="s">
        <v>183</v>
      </c>
      <c r="BS18" s="190" t="s">
        <v>173</v>
      </c>
      <c r="BT18" s="190" t="s">
        <v>173</v>
      </c>
      <c r="BU18" s="190" t="s">
        <v>173</v>
      </c>
      <c r="BV18" s="190" t="s">
        <v>173</v>
      </c>
      <c r="BW18" s="190" t="s">
        <v>173</v>
      </c>
      <c r="BX18" s="190" t="s">
        <v>173</v>
      </c>
      <c r="BY18" s="190" t="s">
        <v>173</v>
      </c>
    </row>
    <row r="19" spans="1:77" ht="20.100000000000001" customHeight="1" x14ac:dyDescent="0.15">
      <c r="A19" s="192" t="s">
        <v>79</v>
      </c>
      <c r="C19" s="190" t="s">
        <v>168</v>
      </c>
      <c r="D19" s="190" t="s">
        <v>168</v>
      </c>
      <c r="E19" s="190" t="s">
        <v>168</v>
      </c>
      <c r="F19" s="190" t="s">
        <v>168</v>
      </c>
      <c r="G19" s="190" t="s">
        <v>168</v>
      </c>
      <c r="H19" s="190" t="s">
        <v>168</v>
      </c>
      <c r="I19" s="190" t="s">
        <v>168</v>
      </c>
      <c r="J19" s="190" t="s">
        <v>168</v>
      </c>
      <c r="K19" s="190" t="s">
        <v>168</v>
      </c>
      <c r="L19" s="190" t="s">
        <v>168</v>
      </c>
      <c r="M19" s="190" t="s">
        <v>168</v>
      </c>
      <c r="N19" s="190" t="s">
        <v>168</v>
      </c>
      <c r="O19" s="190" t="s">
        <v>168</v>
      </c>
      <c r="P19" s="190" t="s">
        <v>168</v>
      </c>
      <c r="Q19" s="190" t="s">
        <v>167</v>
      </c>
      <c r="R19" s="190" t="s">
        <v>167</v>
      </c>
      <c r="S19" s="190" t="s">
        <v>167</v>
      </c>
      <c r="T19" s="190" t="s">
        <v>167</v>
      </c>
      <c r="U19" s="190" t="s">
        <v>168</v>
      </c>
      <c r="V19" s="190" t="s">
        <v>168</v>
      </c>
      <c r="W19" s="190" t="s">
        <v>168</v>
      </c>
      <c r="X19" s="190" t="s">
        <v>168</v>
      </c>
      <c r="Y19" s="190" t="s">
        <v>168</v>
      </c>
      <c r="Z19" s="190" t="s">
        <v>174</v>
      </c>
      <c r="AA19" s="190" t="s">
        <v>174</v>
      </c>
      <c r="AB19" s="190" t="s">
        <v>174</v>
      </c>
      <c r="AC19" s="190" t="s">
        <v>174</v>
      </c>
      <c r="AD19" s="190" t="s">
        <v>174</v>
      </c>
      <c r="AE19" s="190" t="s">
        <v>174</v>
      </c>
      <c r="AF19" s="190" t="s">
        <v>174</v>
      </c>
      <c r="AG19" s="190" t="s">
        <v>174</v>
      </c>
      <c r="AH19" s="190" t="s">
        <v>174</v>
      </c>
      <c r="AI19" s="190" t="s">
        <v>174</v>
      </c>
      <c r="AJ19" s="190" t="s">
        <v>179</v>
      </c>
      <c r="AK19" s="190" t="s">
        <v>174</v>
      </c>
      <c r="AM19" s="190" t="s">
        <v>179</v>
      </c>
      <c r="AN19" s="190" t="s">
        <v>174</v>
      </c>
      <c r="AO19" s="190" t="s">
        <v>179</v>
      </c>
      <c r="AP19" s="190" t="s">
        <v>174</v>
      </c>
      <c r="AQ19" s="190" t="s">
        <v>174</v>
      </c>
      <c r="AR19" s="190" t="s">
        <v>174</v>
      </c>
      <c r="AS19" s="190" t="s">
        <v>174</v>
      </c>
      <c r="AT19" s="190" t="s">
        <v>174</v>
      </c>
      <c r="AU19" s="190" t="s">
        <v>174</v>
      </c>
      <c r="AV19" s="190" t="s">
        <v>174</v>
      </c>
      <c r="AW19" s="190" t="s">
        <v>174</v>
      </c>
      <c r="AX19" s="190" t="s">
        <v>174</v>
      </c>
      <c r="AY19" s="190" t="s">
        <v>174</v>
      </c>
      <c r="AZ19" s="190" t="s">
        <v>174</v>
      </c>
      <c r="BA19" s="190" t="s">
        <v>174</v>
      </c>
      <c r="BB19" s="190" t="s">
        <v>174</v>
      </c>
      <c r="BC19" s="190" t="s">
        <v>174</v>
      </c>
      <c r="BD19" s="190" t="s">
        <v>179</v>
      </c>
      <c r="BE19" s="190" t="s">
        <v>174</v>
      </c>
      <c r="BF19" s="190" t="s">
        <v>174</v>
      </c>
      <c r="BG19" s="190" t="s">
        <v>174</v>
      </c>
      <c r="BH19" s="190" t="s">
        <v>174</v>
      </c>
      <c r="BI19" s="190" t="s">
        <v>174</v>
      </c>
      <c r="BJ19" s="190" t="s">
        <v>174</v>
      </c>
      <c r="BK19" s="190" t="s">
        <v>174</v>
      </c>
      <c r="BN19" s="190" t="s">
        <v>184</v>
      </c>
      <c r="BO19" s="190" t="s">
        <v>184</v>
      </c>
      <c r="BP19" s="190" t="s">
        <v>184</v>
      </c>
      <c r="BQ19" s="190" t="s">
        <v>184</v>
      </c>
      <c r="BR19" s="190" t="s">
        <v>184</v>
      </c>
      <c r="BS19" s="190" t="s">
        <v>174</v>
      </c>
      <c r="BT19" s="190" t="s">
        <v>174</v>
      </c>
      <c r="BU19" s="190" t="s">
        <v>174</v>
      </c>
      <c r="BV19" s="190" t="s">
        <v>174</v>
      </c>
      <c r="BW19" s="190" t="s">
        <v>174</v>
      </c>
      <c r="BX19" s="190" t="s">
        <v>174</v>
      </c>
      <c r="BY19" s="190" t="s">
        <v>174</v>
      </c>
    </row>
    <row r="20" spans="1:77" ht="20.100000000000001" customHeight="1" x14ac:dyDescent="0.15">
      <c r="A20" s="191" t="s">
        <v>80</v>
      </c>
      <c r="L20" s="190" t="s">
        <v>169</v>
      </c>
      <c r="N20" s="190" t="s">
        <v>169</v>
      </c>
      <c r="O20" s="190" t="s">
        <v>169</v>
      </c>
      <c r="Z20" s="190" t="s">
        <v>175</v>
      </c>
      <c r="AA20" s="190" t="s">
        <v>175</v>
      </c>
      <c r="AB20" s="190" t="s">
        <v>175</v>
      </c>
      <c r="AC20" s="190" t="s">
        <v>175</v>
      </c>
      <c r="AD20" s="190" t="s">
        <v>175</v>
      </c>
      <c r="AE20" s="190" t="s">
        <v>175</v>
      </c>
      <c r="AF20" s="190" t="s">
        <v>175</v>
      </c>
      <c r="AG20" s="190" t="s">
        <v>175</v>
      </c>
      <c r="AH20" s="190" t="s">
        <v>175</v>
      </c>
      <c r="AI20" s="190" t="s">
        <v>175</v>
      </c>
      <c r="AK20" s="190" t="s">
        <v>175</v>
      </c>
      <c r="AN20" s="190" t="s">
        <v>175</v>
      </c>
      <c r="AP20" s="190" t="s">
        <v>175</v>
      </c>
      <c r="AQ20" s="190" t="s">
        <v>175</v>
      </c>
      <c r="AR20" s="190" t="s">
        <v>175</v>
      </c>
      <c r="AS20" s="190" t="s">
        <v>175</v>
      </c>
      <c r="AT20" s="190" t="s">
        <v>175</v>
      </c>
      <c r="AU20" s="190" t="s">
        <v>175</v>
      </c>
      <c r="AV20" s="190" t="s">
        <v>175</v>
      </c>
      <c r="AW20" s="190" t="s">
        <v>175</v>
      </c>
      <c r="AX20" s="190" t="s">
        <v>175</v>
      </c>
      <c r="AY20" s="190" t="s">
        <v>175</v>
      </c>
      <c r="AZ20" s="190" t="s">
        <v>175</v>
      </c>
      <c r="BA20" s="190" t="s">
        <v>175</v>
      </c>
      <c r="BB20" s="190" t="s">
        <v>175</v>
      </c>
      <c r="BC20" s="190" t="s">
        <v>175</v>
      </c>
      <c r="BD20" s="190" t="s">
        <v>180</v>
      </c>
      <c r="BE20" s="190" t="s">
        <v>175</v>
      </c>
      <c r="BF20" s="190" t="s">
        <v>175</v>
      </c>
      <c r="BG20" s="190" t="s">
        <v>175</v>
      </c>
      <c r="BH20" s="190" t="s">
        <v>175</v>
      </c>
      <c r="BI20" s="190" t="s">
        <v>175</v>
      </c>
      <c r="BJ20" s="190" t="s">
        <v>175</v>
      </c>
      <c r="BK20" s="190" t="s">
        <v>175</v>
      </c>
      <c r="BN20" s="190" t="s">
        <v>175</v>
      </c>
      <c r="BO20" s="190" t="s">
        <v>175</v>
      </c>
      <c r="BP20" s="190" t="s">
        <v>175</v>
      </c>
      <c r="BQ20" s="190" t="s">
        <v>175</v>
      </c>
      <c r="BR20" s="190" t="s">
        <v>175</v>
      </c>
      <c r="BS20" s="190" t="s">
        <v>175</v>
      </c>
      <c r="BT20" s="190" t="s">
        <v>175</v>
      </c>
      <c r="BU20" s="190" t="s">
        <v>175</v>
      </c>
      <c r="BV20" s="190" t="s">
        <v>175</v>
      </c>
      <c r="BW20" s="190" t="s">
        <v>175</v>
      </c>
      <c r="BX20" s="190" t="s">
        <v>175</v>
      </c>
      <c r="BY20" s="190" t="s">
        <v>175</v>
      </c>
    </row>
    <row r="21" spans="1:77" ht="20.100000000000001" customHeight="1" x14ac:dyDescent="0.15">
      <c r="A21" s="192" t="s">
        <v>81</v>
      </c>
      <c r="L21" s="190" t="s">
        <v>170</v>
      </c>
      <c r="N21" s="190" t="s">
        <v>170</v>
      </c>
      <c r="O21" s="190" t="s">
        <v>170</v>
      </c>
    </row>
    <row r="22" spans="1:77" ht="20.100000000000001" customHeight="1" x14ac:dyDescent="0.15">
      <c r="A22" s="191" t="s">
        <v>82</v>
      </c>
    </row>
    <row r="23" spans="1:77" ht="20.100000000000001" customHeight="1" x14ac:dyDescent="0.15">
      <c r="A23" s="192" t="s">
        <v>83</v>
      </c>
    </row>
    <row r="24" spans="1:77" ht="20.100000000000001" customHeight="1" x14ac:dyDescent="0.15">
      <c r="A24" s="191" t="s">
        <v>84</v>
      </c>
    </row>
    <row r="25" spans="1:77" ht="20.100000000000001" customHeight="1" x14ac:dyDescent="0.15">
      <c r="A25" s="192" t="s">
        <v>85</v>
      </c>
    </row>
    <row r="26" spans="1:77" ht="20.100000000000001" customHeight="1" x14ac:dyDescent="0.15">
      <c r="A26" s="191" t="s">
        <v>86</v>
      </c>
    </row>
    <row r="27" spans="1:77" ht="20.100000000000001" customHeight="1" x14ac:dyDescent="0.15">
      <c r="A27" s="192" t="s">
        <v>87</v>
      </c>
    </row>
    <row r="28" spans="1:77" ht="20.100000000000001" customHeight="1" x14ac:dyDescent="0.15">
      <c r="A28" s="191" t="s">
        <v>328</v>
      </c>
    </row>
    <row r="29" spans="1:77" ht="20.100000000000001" customHeight="1" x14ac:dyDescent="0.15">
      <c r="A29" s="192" t="s">
        <v>329</v>
      </c>
    </row>
  </sheetData>
  <sheetProtection algorithmName="SHA-512" hashValue="3n4wmSV3I88ESTNZaFxMbTRyv0hPA1ELLZF5D7u7Exq/raXd54fYR9UNkD6/Mh9CiQLuwSR1jgroM3uRpop2gQ==" saltValue="8O/foDtgRazZ8Ly1/CIcAg==" spinCount="100000" sheet="1" objects="1" scenarios="1"/>
  <phoneticPr fontId="1"/>
  <pageMargins left="0.7" right="0.7" top="0.75" bottom="0.75" header="0.3" footer="0.3"/>
  <pageSetup paperSize="8" scale="26"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112</vt:i4>
      </vt:variant>
    </vt:vector>
  </HeadingPairs>
  <TitlesOfParts>
    <vt:vector size="120" baseType="lpstr">
      <vt:lpstr>表紙</vt:lpstr>
      <vt:lpstr>様式１候補者登録願</vt:lpstr>
      <vt:lpstr>様式２家庭状況調書</vt:lpstr>
      <vt:lpstr>様式３成績計算表</vt:lpstr>
      <vt:lpstr>様式４別居経費算出表</vt:lpstr>
      <vt:lpstr>様式５療養費算出表</vt:lpstr>
      <vt:lpstr>様式６提出前チェックリスト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様式６提出前チェックリスト!Print_Area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医科学専攻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和田　賢一</cp:lastModifiedBy>
  <cp:lastPrinted>2024-12-17T01:30:12Z</cp:lastPrinted>
  <dcterms:created xsi:type="dcterms:W3CDTF">2015-07-16T05:34:10Z</dcterms:created>
  <dcterms:modified xsi:type="dcterms:W3CDTF">2024-12-18T23:37:35Z</dcterms:modified>
</cp:coreProperties>
</file>